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0" yWindow="0" windowWidth="23040" windowHeight="9765" tabRatio="917"/>
  </bookViews>
  <sheets>
    <sheet name="STATISTIQUES" sheetId="1" r:id="rId1"/>
    <sheet name="BENJAMINE" sheetId="2" r:id="rId2"/>
    <sheet name="BENJAMIN" sheetId="3" r:id="rId3"/>
    <sheet name="MINIME F " sheetId="4" r:id="rId4"/>
    <sheet name="MINIME G " sheetId="5" r:id="rId5"/>
    <sheet name="CADETTE" sheetId="6" r:id="rId6"/>
    <sheet name="CADET" sheetId="7" r:id="rId7"/>
    <sheet name="JUNIOR F " sheetId="8" r:id="rId8"/>
    <sheet name="JUNIOR G " sheetId="9" r:id="rId9"/>
    <sheet name="TABLE DE VALEURS" sheetId="10" r:id="rId10"/>
  </sheets>
  <definedNames>
    <definedName name="_xlnm._FilterDatabase" localSheetId="2">BENJAMIN!$A$1:$O$30</definedName>
    <definedName name="_xlnm._FilterDatabase" localSheetId="1" hidden="1">BENJAMINE!$A$1:$S$30</definedName>
    <definedName name="_xlnm._FilterDatabase" localSheetId="6">CADET!$A$1:$O$1</definedName>
    <definedName name="_xlnm._FilterDatabase" localSheetId="5">CADETTE!$A$1:$O$1</definedName>
    <definedName name="_xlnm._FilterDatabase" localSheetId="7">'JUNIOR F '!$A$1:$O$1</definedName>
    <definedName name="_xlnm._FilterDatabase" localSheetId="8">'JUNIOR G '!$A$1:$Q$2</definedName>
    <definedName name="_xlnm._FilterDatabase" localSheetId="3">'MINIME F '!$A$3:$S$20</definedName>
    <definedName name="_xlnm._FilterDatabase" localSheetId="4">'MINIME G '!$A$1:$O$1</definedName>
  </definedNames>
  <calcPr calcId="145621"/>
</workbook>
</file>

<file path=xl/calcChain.xml><?xml version="1.0" encoding="utf-8"?>
<calcChain xmlns="http://schemas.openxmlformats.org/spreadsheetml/2006/main">
  <c r="H21" i="6" l="1"/>
  <c r="K21" i="6"/>
  <c r="N21" i="6"/>
  <c r="Q21" i="6"/>
  <c r="H12" i="2"/>
  <c r="K12" i="2"/>
  <c r="N12" i="2"/>
  <c r="Q12" i="2"/>
  <c r="H13" i="2"/>
  <c r="K13" i="2"/>
  <c r="N13" i="2"/>
  <c r="Q13" i="2"/>
  <c r="H14" i="2"/>
  <c r="K14" i="2"/>
  <c r="N14" i="2"/>
  <c r="Q14" i="2"/>
  <c r="H15" i="2"/>
  <c r="K15" i="2"/>
  <c r="N15" i="2"/>
  <c r="Q15" i="2"/>
  <c r="H16" i="2"/>
  <c r="K16" i="2"/>
  <c r="N16" i="2"/>
  <c r="Q16" i="2"/>
  <c r="H17" i="2"/>
  <c r="K17" i="2"/>
  <c r="N17" i="2"/>
  <c r="Q17" i="2"/>
  <c r="H18" i="2"/>
  <c r="K18" i="2"/>
  <c r="N18" i="2"/>
  <c r="Q18" i="2"/>
  <c r="H19" i="2"/>
  <c r="K19" i="2"/>
  <c r="N19" i="2"/>
  <c r="Q19" i="2"/>
  <c r="H20" i="2"/>
  <c r="K20" i="2"/>
  <c r="N20" i="2"/>
  <c r="Q20" i="2"/>
  <c r="H21" i="2"/>
  <c r="K21" i="2"/>
  <c r="N21" i="2"/>
  <c r="Q21" i="2"/>
  <c r="H22" i="2"/>
  <c r="K22" i="2"/>
  <c r="N22" i="2"/>
  <c r="Q22" i="2"/>
  <c r="H23" i="2"/>
  <c r="K23" i="2"/>
  <c r="N23" i="2"/>
  <c r="Q23" i="2"/>
  <c r="H24" i="2"/>
  <c r="K24" i="2"/>
  <c r="N24" i="2"/>
  <c r="Q24" i="2"/>
  <c r="H25" i="2"/>
  <c r="K25" i="2"/>
  <c r="N25" i="2"/>
  <c r="Q25" i="2"/>
  <c r="H26" i="2"/>
  <c r="K26" i="2"/>
  <c r="N26" i="2"/>
  <c r="Q26" i="2"/>
  <c r="H27" i="2"/>
  <c r="K27" i="2"/>
  <c r="N27" i="2"/>
  <c r="Q27" i="2"/>
  <c r="H28" i="2"/>
  <c r="K28" i="2"/>
  <c r="N28" i="2"/>
  <c r="Q28" i="2"/>
  <c r="H29" i="2"/>
  <c r="K29" i="2"/>
  <c r="N29" i="2"/>
  <c r="Q29" i="2"/>
  <c r="H30" i="2"/>
  <c r="K30" i="2"/>
  <c r="N30" i="2"/>
  <c r="Q30" i="2"/>
  <c r="R21" i="6" l="1"/>
  <c r="Q7" i="7"/>
  <c r="Q24" i="6" l="1"/>
  <c r="N24" i="6"/>
  <c r="K24" i="6"/>
  <c r="H24" i="6"/>
  <c r="Q42" i="9" l="1"/>
  <c r="N42" i="9"/>
  <c r="K42" i="9"/>
  <c r="H42" i="9"/>
  <c r="Q41" i="9"/>
  <c r="N41" i="9"/>
  <c r="K41" i="9"/>
  <c r="H41" i="9"/>
  <c r="Q40" i="9"/>
  <c r="N40" i="9"/>
  <c r="K40" i="9"/>
  <c r="H40" i="9"/>
  <c r="Q39" i="9"/>
  <c r="N39" i="9"/>
  <c r="K39" i="9"/>
  <c r="H39" i="9"/>
  <c r="Q38" i="9"/>
  <c r="N38" i="9"/>
  <c r="K38" i="9"/>
  <c r="H38" i="9"/>
  <c r="Q37" i="9"/>
  <c r="N37" i="9"/>
  <c r="K37" i="9"/>
  <c r="H37" i="9"/>
  <c r="Q36" i="9"/>
  <c r="N36" i="9"/>
  <c r="K36" i="9"/>
  <c r="H36" i="9"/>
  <c r="Q35" i="9"/>
  <c r="N35" i="9"/>
  <c r="K35" i="9"/>
  <c r="H35" i="9"/>
  <c r="Q34" i="9"/>
  <c r="N34" i="9"/>
  <c r="K34" i="9"/>
  <c r="H34" i="9"/>
  <c r="Q33" i="9"/>
  <c r="N33" i="9"/>
  <c r="K33" i="9"/>
  <c r="H33" i="9"/>
  <c r="Q32" i="9"/>
  <c r="N32" i="9"/>
  <c r="K32" i="9"/>
  <c r="H32" i="9"/>
  <c r="Q31" i="9"/>
  <c r="N31" i="9"/>
  <c r="K31" i="9"/>
  <c r="H31" i="9"/>
  <c r="Q30" i="9"/>
  <c r="N30" i="9"/>
  <c r="K30" i="9"/>
  <c r="H30" i="9"/>
  <c r="Q29" i="9"/>
  <c r="N29" i="9"/>
  <c r="K29" i="9"/>
  <c r="H29" i="9"/>
  <c r="Q28" i="9"/>
  <c r="N28" i="9"/>
  <c r="K28" i="9"/>
  <c r="H28" i="9"/>
  <c r="Q27" i="9"/>
  <c r="N27" i="9"/>
  <c r="K27" i="9"/>
  <c r="H27" i="9"/>
  <c r="Q26" i="9"/>
  <c r="N26" i="9"/>
  <c r="K26" i="9"/>
  <c r="H26" i="9"/>
  <c r="Q25" i="9"/>
  <c r="N25" i="9"/>
  <c r="K25" i="9"/>
  <c r="H25" i="9"/>
  <c r="Q24" i="9"/>
  <c r="N24" i="9"/>
  <c r="K24" i="9"/>
  <c r="H24" i="9"/>
  <c r="Q23" i="9"/>
  <c r="N23" i="9"/>
  <c r="K23" i="9"/>
  <c r="H23" i="9"/>
  <c r="Q22" i="9"/>
  <c r="N22" i="9"/>
  <c r="K22" i="9"/>
  <c r="H22" i="9"/>
  <c r="Q21" i="9"/>
  <c r="N21" i="9"/>
  <c r="K21" i="9"/>
  <c r="H21" i="9"/>
  <c r="Q20" i="9"/>
  <c r="N20" i="9"/>
  <c r="K20" i="9"/>
  <c r="H20" i="9"/>
  <c r="Q19" i="9"/>
  <c r="N19" i="9"/>
  <c r="K19" i="9"/>
  <c r="H19" i="9"/>
  <c r="Q18" i="9"/>
  <c r="N18" i="9"/>
  <c r="K18" i="9"/>
  <c r="H18" i="9"/>
  <c r="Q6" i="9"/>
  <c r="N6" i="9"/>
  <c r="K6" i="9"/>
  <c r="H6" i="9"/>
  <c r="Q11" i="9"/>
  <c r="N11" i="9"/>
  <c r="K11" i="9"/>
  <c r="H11" i="9"/>
  <c r="Q17" i="9"/>
  <c r="N17" i="9"/>
  <c r="K17" i="9"/>
  <c r="H17" i="9"/>
  <c r="Q10" i="9"/>
  <c r="N10" i="9"/>
  <c r="K10" i="9"/>
  <c r="H10" i="9"/>
  <c r="Q12" i="9"/>
  <c r="N12" i="9"/>
  <c r="K12" i="9"/>
  <c r="H12" i="9"/>
  <c r="Q5" i="9"/>
  <c r="N5" i="9"/>
  <c r="K5" i="9"/>
  <c r="H5" i="9"/>
  <c r="Q16" i="9"/>
  <c r="N16" i="9"/>
  <c r="K16" i="9"/>
  <c r="H16" i="9"/>
  <c r="Q15" i="9"/>
  <c r="N15" i="9"/>
  <c r="K15" i="9"/>
  <c r="H15" i="9"/>
  <c r="Q4" i="9"/>
  <c r="N4" i="9"/>
  <c r="K4" i="9"/>
  <c r="H4" i="9"/>
  <c r="Q9" i="9"/>
  <c r="N9" i="9"/>
  <c r="K9" i="9"/>
  <c r="H9" i="9"/>
  <c r="Q7" i="9"/>
  <c r="N7" i="9"/>
  <c r="K7" i="9"/>
  <c r="H7" i="9"/>
  <c r="Q14" i="9"/>
  <c r="N14" i="9"/>
  <c r="K14" i="9"/>
  <c r="H14" i="9"/>
  <c r="Q8" i="9"/>
  <c r="N8" i="9"/>
  <c r="K8" i="9"/>
  <c r="H8" i="9"/>
  <c r="Q3" i="9"/>
  <c r="N3" i="9"/>
  <c r="K3" i="9"/>
  <c r="H3" i="9"/>
  <c r="Q13" i="9"/>
  <c r="N13" i="9"/>
  <c r="K13" i="9"/>
  <c r="H13" i="9"/>
  <c r="Q44" i="8"/>
  <c r="N44" i="8"/>
  <c r="K44" i="8"/>
  <c r="H44" i="8"/>
  <c r="R44" i="8" s="1"/>
  <c r="Q43" i="8"/>
  <c r="N43" i="8"/>
  <c r="K43" i="8"/>
  <c r="H43" i="8"/>
  <c r="R43" i="8" s="1"/>
  <c r="Q42" i="8"/>
  <c r="N42" i="8"/>
  <c r="K42" i="8"/>
  <c r="H42" i="8"/>
  <c r="Q41" i="8"/>
  <c r="N41" i="8"/>
  <c r="K41" i="8"/>
  <c r="H41" i="8"/>
  <c r="R41" i="8" s="1"/>
  <c r="Q40" i="8"/>
  <c r="N40" i="8"/>
  <c r="K40" i="8"/>
  <c r="H40" i="8"/>
  <c r="R40" i="8" s="1"/>
  <c r="Q39" i="8"/>
  <c r="N39" i="8"/>
  <c r="K39" i="8"/>
  <c r="H39" i="8"/>
  <c r="R39" i="8" s="1"/>
  <c r="Q38" i="8"/>
  <c r="N38" i="8"/>
  <c r="K38" i="8"/>
  <c r="H38" i="8"/>
  <c r="Q37" i="8"/>
  <c r="N37" i="8"/>
  <c r="K37" i="8"/>
  <c r="H37" i="8"/>
  <c r="R37" i="8" s="1"/>
  <c r="Q36" i="8"/>
  <c r="N36" i="8"/>
  <c r="K36" i="8"/>
  <c r="H36" i="8"/>
  <c r="R36" i="8" s="1"/>
  <c r="Q35" i="8"/>
  <c r="N35" i="8"/>
  <c r="K35" i="8"/>
  <c r="H35" i="8"/>
  <c r="R35" i="8" s="1"/>
  <c r="Q34" i="8"/>
  <c r="N34" i="8"/>
  <c r="K34" i="8"/>
  <c r="H34" i="8"/>
  <c r="Q33" i="8"/>
  <c r="N33" i="8"/>
  <c r="K33" i="8"/>
  <c r="H33" i="8"/>
  <c r="R33" i="8" s="1"/>
  <c r="Q32" i="8"/>
  <c r="N32" i="8"/>
  <c r="K32" i="8"/>
  <c r="H32" i="8"/>
  <c r="R32" i="8" s="1"/>
  <c r="Q31" i="8"/>
  <c r="N31" i="8"/>
  <c r="K31" i="8"/>
  <c r="H31" i="8"/>
  <c r="R31" i="8" s="1"/>
  <c r="Q30" i="8"/>
  <c r="N30" i="8"/>
  <c r="K30" i="8"/>
  <c r="H30" i="8"/>
  <c r="Q29" i="8"/>
  <c r="N29" i="8"/>
  <c r="K29" i="8"/>
  <c r="H29" i="8"/>
  <c r="R29" i="8" s="1"/>
  <c r="Q28" i="8"/>
  <c r="N28" i="8"/>
  <c r="K28" i="8"/>
  <c r="H28" i="8"/>
  <c r="R28" i="8" s="1"/>
  <c r="Q27" i="8"/>
  <c r="N27" i="8"/>
  <c r="K27" i="8"/>
  <c r="H27" i="8"/>
  <c r="R27" i="8" s="1"/>
  <c r="Q26" i="8"/>
  <c r="N26" i="8"/>
  <c r="K26" i="8"/>
  <c r="H26" i="8"/>
  <c r="Q25" i="8"/>
  <c r="N25" i="8"/>
  <c r="K25" i="8"/>
  <c r="H25" i="8"/>
  <c r="R25" i="8" s="1"/>
  <c r="Q24" i="8"/>
  <c r="N24" i="8"/>
  <c r="K24" i="8"/>
  <c r="H24" i="8"/>
  <c r="R24" i="8" s="1"/>
  <c r="Q23" i="8"/>
  <c r="N23" i="8"/>
  <c r="K23" i="8"/>
  <c r="H23" i="8"/>
  <c r="R23" i="8" s="1"/>
  <c r="Q22" i="8"/>
  <c r="N22" i="8"/>
  <c r="K22" i="8"/>
  <c r="H22" i="8"/>
  <c r="Q21" i="8"/>
  <c r="N21" i="8"/>
  <c r="K21" i="8"/>
  <c r="H21" i="8"/>
  <c r="R21" i="8" s="1"/>
  <c r="Q20" i="8"/>
  <c r="N20" i="8"/>
  <c r="K20" i="8"/>
  <c r="H20" i="8"/>
  <c r="Q19" i="8"/>
  <c r="N19" i="8"/>
  <c r="K19" i="8"/>
  <c r="H19" i="8"/>
  <c r="R19" i="8" s="1"/>
  <c r="Q18" i="8"/>
  <c r="N18" i="8"/>
  <c r="K18" i="8"/>
  <c r="H18" i="8"/>
  <c r="Q17" i="8"/>
  <c r="N17" i="8"/>
  <c r="K17" i="8"/>
  <c r="H17" i="8"/>
  <c r="R17" i="8" s="1"/>
  <c r="Q16" i="8"/>
  <c r="N16" i="8"/>
  <c r="K16" i="8"/>
  <c r="H16" i="8"/>
  <c r="Q15" i="8"/>
  <c r="N15" i="8"/>
  <c r="K15" i="8"/>
  <c r="H15" i="8"/>
  <c r="R15" i="8" s="1"/>
  <c r="Q14" i="8"/>
  <c r="N14" i="8"/>
  <c r="K14" i="8"/>
  <c r="H14" i="8"/>
  <c r="Q13" i="8"/>
  <c r="N13" i="8"/>
  <c r="K13" i="8"/>
  <c r="H13" i="8"/>
  <c r="R13" i="8" s="1"/>
  <c r="Q12" i="8"/>
  <c r="N12" i="8"/>
  <c r="K12" i="8"/>
  <c r="H12" i="8"/>
  <c r="Q11" i="8"/>
  <c r="N11" i="8"/>
  <c r="K11" i="8"/>
  <c r="H11" i="8"/>
  <c r="Q10" i="8"/>
  <c r="N10" i="8"/>
  <c r="K10" i="8"/>
  <c r="H10" i="8"/>
  <c r="Q9" i="8"/>
  <c r="N9" i="8"/>
  <c r="K9" i="8"/>
  <c r="H9" i="8"/>
  <c r="Q7" i="8"/>
  <c r="N7" i="8"/>
  <c r="K7" i="8"/>
  <c r="H7" i="8"/>
  <c r="Q8" i="8"/>
  <c r="N8" i="8"/>
  <c r="K8" i="8"/>
  <c r="H8" i="8"/>
  <c r="Q3" i="8"/>
  <c r="N3" i="8"/>
  <c r="K3" i="8"/>
  <c r="H3" i="8"/>
  <c r="Q4" i="8"/>
  <c r="N4" i="8"/>
  <c r="K4" i="8"/>
  <c r="H4" i="8"/>
  <c r="Q5" i="8"/>
  <c r="N5" i="8"/>
  <c r="K5" i="8"/>
  <c r="H5" i="8"/>
  <c r="Q6" i="8"/>
  <c r="N6" i="8"/>
  <c r="K6" i="8"/>
  <c r="H6" i="8"/>
  <c r="Q44" i="7"/>
  <c r="N44" i="7"/>
  <c r="K44" i="7"/>
  <c r="H44" i="7"/>
  <c r="Q43" i="7"/>
  <c r="N43" i="7"/>
  <c r="K43" i="7"/>
  <c r="H43" i="7"/>
  <c r="Q42" i="7"/>
  <c r="N42" i="7"/>
  <c r="K42" i="7"/>
  <c r="H42" i="7"/>
  <c r="Q41" i="7"/>
  <c r="N41" i="7"/>
  <c r="K41" i="7"/>
  <c r="H41" i="7"/>
  <c r="Q40" i="7"/>
  <c r="N40" i="7"/>
  <c r="K40" i="7"/>
  <c r="H40" i="7"/>
  <c r="Q39" i="7"/>
  <c r="N39" i="7"/>
  <c r="K39" i="7"/>
  <c r="H39" i="7"/>
  <c r="Q38" i="7"/>
  <c r="N38" i="7"/>
  <c r="K38" i="7"/>
  <c r="H38" i="7"/>
  <c r="Q37" i="7"/>
  <c r="N37" i="7"/>
  <c r="K37" i="7"/>
  <c r="H37" i="7"/>
  <c r="Q36" i="7"/>
  <c r="N36" i="7"/>
  <c r="K36" i="7"/>
  <c r="H36" i="7"/>
  <c r="Q35" i="7"/>
  <c r="N35" i="7"/>
  <c r="K35" i="7"/>
  <c r="H35" i="7"/>
  <c r="Q34" i="7"/>
  <c r="N34" i="7"/>
  <c r="K34" i="7"/>
  <c r="H34" i="7"/>
  <c r="Q33" i="7"/>
  <c r="N33" i="7"/>
  <c r="K33" i="7"/>
  <c r="H33" i="7"/>
  <c r="Q32" i="7"/>
  <c r="N32" i="7"/>
  <c r="K32" i="7"/>
  <c r="H32" i="7"/>
  <c r="Q31" i="7"/>
  <c r="N31" i="7"/>
  <c r="K31" i="7"/>
  <c r="H31" i="7"/>
  <c r="Q30" i="7"/>
  <c r="N30" i="7"/>
  <c r="K30" i="7"/>
  <c r="H30" i="7"/>
  <c r="Q29" i="7"/>
  <c r="N29" i="7"/>
  <c r="K29" i="7"/>
  <c r="H29" i="7"/>
  <c r="Q28" i="7"/>
  <c r="N28" i="7"/>
  <c r="K28" i="7"/>
  <c r="H28" i="7"/>
  <c r="Q27" i="7"/>
  <c r="N27" i="7"/>
  <c r="K27" i="7"/>
  <c r="H27" i="7"/>
  <c r="Q26" i="7"/>
  <c r="N26" i="7"/>
  <c r="K26" i="7"/>
  <c r="H26" i="7"/>
  <c r="Q20" i="7"/>
  <c r="N20" i="7"/>
  <c r="K20" i="7"/>
  <c r="H20" i="7"/>
  <c r="Q25" i="7"/>
  <c r="N25" i="7"/>
  <c r="K25" i="7"/>
  <c r="H25" i="7"/>
  <c r="Q19" i="7"/>
  <c r="N19" i="7"/>
  <c r="K19" i="7"/>
  <c r="H19" i="7"/>
  <c r="Q24" i="7"/>
  <c r="N24" i="7"/>
  <c r="K24" i="7"/>
  <c r="H24" i="7"/>
  <c r="Q23" i="7"/>
  <c r="N23" i="7"/>
  <c r="K23" i="7"/>
  <c r="H23" i="7"/>
  <c r="Q22" i="7"/>
  <c r="N22" i="7"/>
  <c r="K22" i="7"/>
  <c r="H22" i="7"/>
  <c r="Q17" i="7"/>
  <c r="N17" i="7"/>
  <c r="K17" i="7"/>
  <c r="H17" i="7"/>
  <c r="Q18" i="7"/>
  <c r="N18" i="7"/>
  <c r="K18" i="7"/>
  <c r="H18" i="7"/>
  <c r="Q6" i="7"/>
  <c r="N6" i="7"/>
  <c r="K6" i="7"/>
  <c r="H6" i="7"/>
  <c r="Q16" i="7"/>
  <c r="N16" i="7"/>
  <c r="K16" i="7"/>
  <c r="H16" i="7"/>
  <c r="Q14" i="7"/>
  <c r="N14" i="7"/>
  <c r="K14" i="7"/>
  <c r="H14" i="7"/>
  <c r="Q8" i="7"/>
  <c r="N8" i="7"/>
  <c r="K8" i="7"/>
  <c r="H8" i="7"/>
  <c r="Q15" i="7"/>
  <c r="N15" i="7"/>
  <c r="K15" i="7"/>
  <c r="H15" i="7"/>
  <c r="Q10" i="7"/>
  <c r="N10" i="7"/>
  <c r="K10" i="7"/>
  <c r="H10" i="7"/>
  <c r="Q5" i="7"/>
  <c r="N5" i="7"/>
  <c r="K5" i="7"/>
  <c r="H5" i="7"/>
  <c r="Q21" i="7"/>
  <c r="N21" i="7"/>
  <c r="K21" i="7"/>
  <c r="H21" i="7"/>
  <c r="Q13" i="7"/>
  <c r="N13" i="7"/>
  <c r="K13" i="7"/>
  <c r="H13" i="7"/>
  <c r="N7" i="7"/>
  <c r="K7" i="7"/>
  <c r="H7" i="7"/>
  <c r="Q4" i="7"/>
  <c r="N4" i="7"/>
  <c r="K4" i="7"/>
  <c r="H4" i="7"/>
  <c r="Q12" i="7"/>
  <c r="N12" i="7"/>
  <c r="K12" i="7"/>
  <c r="H12" i="7"/>
  <c r="Q3" i="7"/>
  <c r="N3" i="7"/>
  <c r="K3" i="7"/>
  <c r="H3" i="7"/>
  <c r="Q9" i="7"/>
  <c r="N9" i="7"/>
  <c r="K9" i="7"/>
  <c r="H9" i="7"/>
  <c r="Q11" i="7"/>
  <c r="N11" i="7"/>
  <c r="K11" i="7"/>
  <c r="H11" i="7"/>
  <c r="Q45" i="6"/>
  <c r="N45" i="6"/>
  <c r="K45" i="6"/>
  <c r="H45" i="6"/>
  <c r="Q44" i="6"/>
  <c r="N44" i="6"/>
  <c r="K44" i="6"/>
  <c r="H44" i="6"/>
  <c r="Q43" i="6"/>
  <c r="N43" i="6"/>
  <c r="K43" i="6"/>
  <c r="H43" i="6"/>
  <c r="Q42" i="6"/>
  <c r="N42" i="6"/>
  <c r="K42" i="6"/>
  <c r="H42" i="6"/>
  <c r="Q41" i="6"/>
  <c r="N41" i="6"/>
  <c r="K41" i="6"/>
  <c r="H41" i="6"/>
  <c r="Q40" i="6"/>
  <c r="N40" i="6"/>
  <c r="K40" i="6"/>
  <c r="H40" i="6"/>
  <c r="Q39" i="6"/>
  <c r="N39" i="6"/>
  <c r="K39" i="6"/>
  <c r="H39" i="6"/>
  <c r="Q38" i="6"/>
  <c r="N38" i="6"/>
  <c r="K38" i="6"/>
  <c r="H38" i="6"/>
  <c r="Q37" i="6"/>
  <c r="N37" i="6"/>
  <c r="K37" i="6"/>
  <c r="H37" i="6"/>
  <c r="Q36" i="6"/>
  <c r="N36" i="6"/>
  <c r="K36" i="6"/>
  <c r="H36" i="6"/>
  <c r="Q35" i="6"/>
  <c r="N35" i="6"/>
  <c r="K35" i="6"/>
  <c r="H35" i="6"/>
  <c r="Q34" i="6"/>
  <c r="N34" i="6"/>
  <c r="K34" i="6"/>
  <c r="H34" i="6"/>
  <c r="Q33" i="6"/>
  <c r="N33" i="6"/>
  <c r="K33" i="6"/>
  <c r="H33" i="6"/>
  <c r="Q32" i="6"/>
  <c r="N32" i="6"/>
  <c r="K32" i="6"/>
  <c r="H32" i="6"/>
  <c r="Q31" i="6"/>
  <c r="N31" i="6"/>
  <c r="K31" i="6"/>
  <c r="H31" i="6"/>
  <c r="Q30" i="6"/>
  <c r="N30" i="6"/>
  <c r="K30" i="6"/>
  <c r="H30" i="6"/>
  <c r="Q29" i="6"/>
  <c r="N29" i="6"/>
  <c r="K29" i="6"/>
  <c r="H29" i="6"/>
  <c r="Q28" i="6"/>
  <c r="N28" i="6"/>
  <c r="K28" i="6"/>
  <c r="H28" i="6"/>
  <c r="Q27" i="6"/>
  <c r="N27" i="6"/>
  <c r="K27" i="6"/>
  <c r="H27" i="6"/>
  <c r="Q26" i="6"/>
  <c r="N26" i="6"/>
  <c r="K26" i="6"/>
  <c r="H26" i="6"/>
  <c r="Q25" i="6"/>
  <c r="N25" i="6"/>
  <c r="K25" i="6"/>
  <c r="H25" i="6"/>
  <c r="R24" i="6"/>
  <c r="Q13" i="6"/>
  <c r="N13" i="6"/>
  <c r="K13" i="6"/>
  <c r="H13" i="6"/>
  <c r="Q11" i="6"/>
  <c r="N11" i="6"/>
  <c r="K11" i="6"/>
  <c r="H11" i="6"/>
  <c r="Q4" i="6"/>
  <c r="N4" i="6"/>
  <c r="K4" i="6"/>
  <c r="H4" i="6"/>
  <c r="Q15" i="6"/>
  <c r="N15" i="6"/>
  <c r="K15" i="6"/>
  <c r="H15" i="6"/>
  <c r="Q23" i="6"/>
  <c r="N23" i="6"/>
  <c r="K23" i="6"/>
  <c r="H23" i="6"/>
  <c r="Q22" i="6"/>
  <c r="N22" i="6"/>
  <c r="K22" i="6"/>
  <c r="H22" i="6"/>
  <c r="Q20" i="6"/>
  <c r="N20" i="6"/>
  <c r="K20" i="6"/>
  <c r="H20" i="6"/>
  <c r="Q16" i="6"/>
  <c r="N16" i="6"/>
  <c r="K16" i="6"/>
  <c r="H16" i="6"/>
  <c r="Q19" i="6"/>
  <c r="N19" i="6"/>
  <c r="K19" i="6"/>
  <c r="H19" i="6"/>
  <c r="Q14" i="6"/>
  <c r="N14" i="6"/>
  <c r="K14" i="6"/>
  <c r="H14" i="6"/>
  <c r="Q18" i="6"/>
  <c r="N18" i="6"/>
  <c r="K18" i="6"/>
  <c r="H18" i="6"/>
  <c r="Q17" i="6"/>
  <c r="N17" i="6"/>
  <c r="K17" i="6"/>
  <c r="H17" i="6"/>
  <c r="Q10" i="6"/>
  <c r="N10" i="6"/>
  <c r="K10" i="6"/>
  <c r="H10" i="6"/>
  <c r="Q12" i="6"/>
  <c r="N12" i="6"/>
  <c r="K12" i="6"/>
  <c r="H12" i="6"/>
  <c r="Q7" i="6"/>
  <c r="N7" i="6"/>
  <c r="K7" i="6"/>
  <c r="H7" i="6"/>
  <c r="Q6" i="6"/>
  <c r="N6" i="6"/>
  <c r="K6" i="6"/>
  <c r="H6" i="6"/>
  <c r="Q8" i="6"/>
  <c r="N8" i="6"/>
  <c r="K8" i="6"/>
  <c r="H8" i="6"/>
  <c r="Q5" i="6"/>
  <c r="N5" i="6"/>
  <c r="K5" i="6"/>
  <c r="H5" i="6"/>
  <c r="Q9" i="6"/>
  <c r="N9" i="6"/>
  <c r="K9" i="6"/>
  <c r="H9" i="6"/>
  <c r="Q3" i="6"/>
  <c r="N3" i="6"/>
  <c r="K3" i="6"/>
  <c r="H3" i="6"/>
  <c r="Q50" i="5"/>
  <c r="N50" i="5"/>
  <c r="K50" i="5"/>
  <c r="H50" i="5"/>
  <c r="Q49" i="5"/>
  <c r="N49" i="5"/>
  <c r="K49" i="5"/>
  <c r="H49" i="5"/>
  <c r="Q48" i="5"/>
  <c r="N48" i="5"/>
  <c r="K48" i="5"/>
  <c r="H48" i="5"/>
  <c r="R48" i="5" s="1"/>
  <c r="Q47" i="5"/>
  <c r="N47" i="5"/>
  <c r="K47" i="5"/>
  <c r="H47" i="5"/>
  <c r="R47" i="5" s="1"/>
  <c r="Q46" i="5"/>
  <c r="N46" i="5"/>
  <c r="K46" i="5"/>
  <c r="H46" i="5"/>
  <c r="Q45" i="5"/>
  <c r="N45" i="5"/>
  <c r="K45" i="5"/>
  <c r="H45" i="5"/>
  <c r="R45" i="5" s="1"/>
  <c r="Q44" i="5"/>
  <c r="N44" i="5"/>
  <c r="K44" i="5"/>
  <c r="H44" i="5"/>
  <c r="R44" i="5" s="1"/>
  <c r="Q43" i="5"/>
  <c r="N43" i="5"/>
  <c r="K43" i="5"/>
  <c r="H43" i="5"/>
  <c r="R43" i="5" s="1"/>
  <c r="Q42" i="5"/>
  <c r="N42" i="5"/>
  <c r="K42" i="5"/>
  <c r="H42" i="5"/>
  <c r="Q41" i="5"/>
  <c r="N41" i="5"/>
  <c r="K41" i="5"/>
  <c r="H41" i="5"/>
  <c r="R41" i="5" s="1"/>
  <c r="Q40" i="5"/>
  <c r="N40" i="5"/>
  <c r="K40" i="5"/>
  <c r="H40" i="5"/>
  <c r="R40" i="5" s="1"/>
  <c r="Q39" i="5"/>
  <c r="N39" i="5"/>
  <c r="K39" i="5"/>
  <c r="H39" i="5"/>
  <c r="R39" i="5" s="1"/>
  <c r="Q38" i="5"/>
  <c r="N38" i="5"/>
  <c r="K38" i="5"/>
  <c r="H38" i="5"/>
  <c r="Q37" i="5"/>
  <c r="N37" i="5"/>
  <c r="K37" i="5"/>
  <c r="H37" i="5"/>
  <c r="R37" i="5" s="1"/>
  <c r="Q36" i="5"/>
  <c r="N36" i="5"/>
  <c r="K36" i="5"/>
  <c r="H36" i="5"/>
  <c r="R36" i="5" s="1"/>
  <c r="Q35" i="5"/>
  <c r="N35" i="5"/>
  <c r="K35" i="5"/>
  <c r="H35" i="5"/>
  <c r="R35" i="5" s="1"/>
  <c r="Q34" i="5"/>
  <c r="N34" i="5"/>
  <c r="K34" i="5"/>
  <c r="H34" i="5"/>
  <c r="Q33" i="5"/>
  <c r="N33" i="5"/>
  <c r="K33" i="5"/>
  <c r="H33" i="5"/>
  <c r="Q32" i="5"/>
  <c r="N32" i="5"/>
  <c r="K32" i="5"/>
  <c r="H32" i="5"/>
  <c r="Q31" i="5"/>
  <c r="N31" i="5"/>
  <c r="K31" i="5"/>
  <c r="H31" i="5"/>
  <c r="Q22" i="5"/>
  <c r="N22" i="5"/>
  <c r="K22" i="5"/>
  <c r="H22" i="5"/>
  <c r="Q30" i="5"/>
  <c r="N30" i="5"/>
  <c r="K30" i="5"/>
  <c r="H30" i="5"/>
  <c r="Q29" i="5"/>
  <c r="N29" i="5"/>
  <c r="K29" i="5"/>
  <c r="H29" i="5"/>
  <c r="Q14" i="5"/>
  <c r="N14" i="5"/>
  <c r="K14" i="5"/>
  <c r="H14" i="5"/>
  <c r="Q21" i="5"/>
  <c r="N21" i="5"/>
  <c r="K21" i="5"/>
  <c r="H21" i="5"/>
  <c r="Q28" i="5"/>
  <c r="N28" i="5"/>
  <c r="K28" i="5"/>
  <c r="H28" i="5"/>
  <c r="Q27" i="5"/>
  <c r="N27" i="5"/>
  <c r="K27" i="5"/>
  <c r="H27" i="5"/>
  <c r="Q26" i="5"/>
  <c r="N26" i="5"/>
  <c r="K26" i="5"/>
  <c r="H26" i="5"/>
  <c r="Q25" i="5"/>
  <c r="N25" i="5"/>
  <c r="K25" i="5"/>
  <c r="H25" i="5"/>
  <c r="Q24" i="5"/>
  <c r="N24" i="5"/>
  <c r="K24" i="5"/>
  <c r="H24" i="5"/>
  <c r="Q10" i="5"/>
  <c r="N10" i="5"/>
  <c r="K10" i="5"/>
  <c r="H10" i="5"/>
  <c r="Q18" i="5"/>
  <c r="N18" i="5"/>
  <c r="K18" i="5"/>
  <c r="H18" i="5"/>
  <c r="Q23" i="5"/>
  <c r="N23" i="5"/>
  <c r="K23" i="5"/>
  <c r="H23" i="5"/>
  <c r="Q9" i="5"/>
  <c r="N9" i="5"/>
  <c r="K9" i="5"/>
  <c r="H9" i="5"/>
  <c r="Q17" i="5"/>
  <c r="N17" i="5"/>
  <c r="K17" i="5"/>
  <c r="H17" i="5"/>
  <c r="Q20" i="5"/>
  <c r="N20" i="5"/>
  <c r="K20" i="5"/>
  <c r="H20" i="5"/>
  <c r="Q11" i="5"/>
  <c r="N11" i="5"/>
  <c r="K11" i="5"/>
  <c r="H11" i="5"/>
  <c r="Q19" i="5"/>
  <c r="N19" i="5"/>
  <c r="K19" i="5"/>
  <c r="H19" i="5"/>
  <c r="Q16" i="5"/>
  <c r="N16" i="5"/>
  <c r="K16" i="5"/>
  <c r="H16" i="5"/>
  <c r="Q12" i="5"/>
  <c r="N12" i="5"/>
  <c r="K12" i="5"/>
  <c r="H12" i="5"/>
  <c r="Q7" i="5"/>
  <c r="N7" i="5"/>
  <c r="K7" i="5"/>
  <c r="H7" i="5"/>
  <c r="Q8" i="5"/>
  <c r="N8" i="5"/>
  <c r="K8" i="5"/>
  <c r="H8" i="5"/>
  <c r="Q15" i="5"/>
  <c r="N15" i="5"/>
  <c r="K15" i="5"/>
  <c r="H15" i="5"/>
  <c r="Q6" i="5"/>
  <c r="N6" i="5"/>
  <c r="K6" i="5"/>
  <c r="H6" i="5"/>
  <c r="Q13" i="5"/>
  <c r="N13" i="5"/>
  <c r="K13" i="5"/>
  <c r="H13" i="5"/>
  <c r="Q5" i="5"/>
  <c r="N5" i="5"/>
  <c r="K5" i="5"/>
  <c r="H5" i="5"/>
  <c r="Q3" i="5"/>
  <c r="N3" i="5"/>
  <c r="K3" i="5"/>
  <c r="H3" i="5"/>
  <c r="Q4" i="5"/>
  <c r="N4" i="5"/>
  <c r="K4" i="5"/>
  <c r="H4" i="5"/>
  <c r="Q50" i="4"/>
  <c r="N50" i="4"/>
  <c r="K50" i="4"/>
  <c r="H50" i="4"/>
  <c r="Q49" i="4"/>
  <c r="N49" i="4"/>
  <c r="K49" i="4"/>
  <c r="H49" i="4"/>
  <c r="Q48" i="4"/>
  <c r="N48" i="4"/>
  <c r="K48" i="4"/>
  <c r="H48" i="4"/>
  <c r="Q47" i="4"/>
  <c r="N47" i="4"/>
  <c r="K47" i="4"/>
  <c r="H47" i="4"/>
  <c r="Q46" i="4"/>
  <c r="N46" i="4"/>
  <c r="K46" i="4"/>
  <c r="H46" i="4"/>
  <c r="Q45" i="4"/>
  <c r="N45" i="4"/>
  <c r="K45" i="4"/>
  <c r="H45" i="4"/>
  <c r="Q44" i="4"/>
  <c r="N44" i="4"/>
  <c r="K44" i="4"/>
  <c r="H44" i="4"/>
  <c r="Q43" i="4"/>
  <c r="N43" i="4"/>
  <c r="K43" i="4"/>
  <c r="H43" i="4"/>
  <c r="Q42" i="4"/>
  <c r="N42" i="4"/>
  <c r="K42" i="4"/>
  <c r="H42" i="4"/>
  <c r="Q41" i="4"/>
  <c r="N41" i="4"/>
  <c r="K41" i="4"/>
  <c r="H41" i="4"/>
  <c r="Q40" i="4"/>
  <c r="N40" i="4"/>
  <c r="K40" i="4"/>
  <c r="H40" i="4"/>
  <c r="Q39" i="4"/>
  <c r="N39" i="4"/>
  <c r="K39" i="4"/>
  <c r="H39" i="4"/>
  <c r="Q38" i="4"/>
  <c r="N38" i="4"/>
  <c r="K38" i="4"/>
  <c r="H38" i="4"/>
  <c r="Q37" i="4"/>
  <c r="N37" i="4"/>
  <c r="K37" i="4"/>
  <c r="H37" i="4"/>
  <c r="Q36" i="4"/>
  <c r="N36" i="4"/>
  <c r="K36" i="4"/>
  <c r="H36" i="4"/>
  <c r="Q35" i="4"/>
  <c r="N35" i="4"/>
  <c r="K35" i="4"/>
  <c r="H35" i="4"/>
  <c r="Q34" i="4"/>
  <c r="N34" i="4"/>
  <c r="K34" i="4"/>
  <c r="H34" i="4"/>
  <c r="Q33" i="4"/>
  <c r="N33" i="4"/>
  <c r="K33" i="4"/>
  <c r="H33" i="4"/>
  <c r="Q32" i="4"/>
  <c r="N32" i="4"/>
  <c r="K32" i="4"/>
  <c r="H32" i="4"/>
  <c r="Q31" i="4"/>
  <c r="N31" i="4"/>
  <c r="K31" i="4"/>
  <c r="H31" i="4"/>
  <c r="Q30" i="4"/>
  <c r="N30" i="4"/>
  <c r="K30" i="4"/>
  <c r="H30" i="4"/>
  <c r="Q29" i="4"/>
  <c r="N29" i="4"/>
  <c r="K29" i="4"/>
  <c r="H29" i="4"/>
  <c r="Q28" i="4"/>
  <c r="N28" i="4"/>
  <c r="K28" i="4"/>
  <c r="H28" i="4"/>
  <c r="Q27" i="4"/>
  <c r="N27" i="4"/>
  <c r="K27" i="4"/>
  <c r="H27" i="4"/>
  <c r="Q26" i="4"/>
  <c r="N26" i="4"/>
  <c r="K26" i="4"/>
  <c r="H26" i="4"/>
  <c r="Q25" i="4"/>
  <c r="N25" i="4"/>
  <c r="K25" i="4"/>
  <c r="H25" i="4"/>
  <c r="Q24" i="4"/>
  <c r="N24" i="4"/>
  <c r="K24" i="4"/>
  <c r="H24" i="4"/>
  <c r="Q23" i="4"/>
  <c r="N23" i="4"/>
  <c r="K23" i="4"/>
  <c r="H23" i="4"/>
  <c r="Q22" i="4"/>
  <c r="N22" i="4"/>
  <c r="K22" i="4"/>
  <c r="H22" i="4"/>
  <c r="Q21" i="4"/>
  <c r="N21" i="4"/>
  <c r="K21" i="4"/>
  <c r="H21" i="4"/>
  <c r="Q20" i="4"/>
  <c r="N20" i="4"/>
  <c r="K20" i="4"/>
  <c r="H20" i="4"/>
  <c r="Q19" i="4"/>
  <c r="N19" i="4"/>
  <c r="K19" i="4"/>
  <c r="H19" i="4"/>
  <c r="Q18" i="4"/>
  <c r="N18" i="4"/>
  <c r="K18" i="4"/>
  <c r="H18" i="4"/>
  <c r="Q17" i="4"/>
  <c r="N17" i="4"/>
  <c r="K17" i="4"/>
  <c r="H17" i="4"/>
  <c r="Q7" i="4"/>
  <c r="N7" i="4"/>
  <c r="K7" i="4"/>
  <c r="H7" i="4"/>
  <c r="Q16" i="4"/>
  <c r="N16" i="4"/>
  <c r="K16" i="4"/>
  <c r="H16" i="4"/>
  <c r="Q15" i="4"/>
  <c r="N15" i="4"/>
  <c r="K15" i="4"/>
  <c r="H15" i="4"/>
  <c r="Q14" i="4"/>
  <c r="N14" i="4"/>
  <c r="K14" i="4"/>
  <c r="H14" i="4"/>
  <c r="Q13" i="4"/>
  <c r="N13" i="4"/>
  <c r="K13" i="4"/>
  <c r="H13" i="4"/>
  <c r="Q12" i="4"/>
  <c r="N12" i="4"/>
  <c r="K12" i="4"/>
  <c r="H12" i="4"/>
  <c r="Q9" i="4"/>
  <c r="N9" i="4"/>
  <c r="K9" i="4"/>
  <c r="H9" i="4"/>
  <c r="Q10" i="4"/>
  <c r="N10" i="4"/>
  <c r="K10" i="4"/>
  <c r="H10" i="4"/>
  <c r="Q11" i="4"/>
  <c r="N11" i="4"/>
  <c r="K11" i="4"/>
  <c r="H11" i="4"/>
  <c r="Q5" i="4"/>
  <c r="N5" i="4"/>
  <c r="K5" i="4"/>
  <c r="H5" i="4"/>
  <c r="Q4" i="4"/>
  <c r="N4" i="4"/>
  <c r="K4" i="4"/>
  <c r="H4" i="4"/>
  <c r="Q3" i="4"/>
  <c r="N3" i="4"/>
  <c r="K3" i="4"/>
  <c r="H3" i="4"/>
  <c r="Q6" i="4"/>
  <c r="N6" i="4"/>
  <c r="K6" i="4"/>
  <c r="H6" i="4"/>
  <c r="Q8" i="4"/>
  <c r="N8" i="4"/>
  <c r="K8" i="4"/>
  <c r="H8" i="4"/>
  <c r="Q47" i="3"/>
  <c r="N47" i="3"/>
  <c r="K47" i="3"/>
  <c r="H47" i="3"/>
  <c r="Q46" i="3"/>
  <c r="N46" i="3"/>
  <c r="K46" i="3"/>
  <c r="H46" i="3"/>
  <c r="Q45" i="3"/>
  <c r="N45" i="3"/>
  <c r="K45" i="3"/>
  <c r="H45" i="3"/>
  <c r="Q44" i="3"/>
  <c r="N44" i="3"/>
  <c r="K44" i="3"/>
  <c r="H44" i="3"/>
  <c r="Q43" i="3"/>
  <c r="N43" i="3"/>
  <c r="K43" i="3"/>
  <c r="H43" i="3"/>
  <c r="Q42" i="3"/>
  <c r="N42" i="3"/>
  <c r="K42" i="3"/>
  <c r="H42" i="3"/>
  <c r="Q41" i="3"/>
  <c r="N41" i="3"/>
  <c r="K41" i="3"/>
  <c r="H41" i="3"/>
  <c r="Q40" i="3"/>
  <c r="N40" i="3"/>
  <c r="K40" i="3"/>
  <c r="H40" i="3"/>
  <c r="Q39" i="3"/>
  <c r="N39" i="3"/>
  <c r="K39" i="3"/>
  <c r="H39" i="3"/>
  <c r="Q38" i="3"/>
  <c r="N38" i="3"/>
  <c r="K38" i="3"/>
  <c r="H38" i="3"/>
  <c r="Q37" i="3"/>
  <c r="N37" i="3"/>
  <c r="K37" i="3"/>
  <c r="H37" i="3"/>
  <c r="Q36" i="3"/>
  <c r="N36" i="3"/>
  <c r="K36" i="3"/>
  <c r="H36" i="3"/>
  <c r="Q35" i="3"/>
  <c r="N35" i="3"/>
  <c r="K35" i="3"/>
  <c r="H35" i="3"/>
  <c r="Q34" i="3"/>
  <c r="N34" i="3"/>
  <c r="K34" i="3"/>
  <c r="H34" i="3"/>
  <c r="Q33" i="3"/>
  <c r="N33" i="3"/>
  <c r="K33" i="3"/>
  <c r="H33" i="3"/>
  <c r="Q32" i="3"/>
  <c r="N32" i="3"/>
  <c r="K32" i="3"/>
  <c r="H32" i="3"/>
  <c r="Q31" i="3"/>
  <c r="N31" i="3"/>
  <c r="K31" i="3"/>
  <c r="H31" i="3"/>
  <c r="Q30" i="3"/>
  <c r="N30" i="3"/>
  <c r="K30" i="3"/>
  <c r="H30" i="3"/>
  <c r="Q29" i="3"/>
  <c r="N29" i="3"/>
  <c r="K29" i="3"/>
  <c r="H29" i="3"/>
  <c r="Q28" i="3"/>
  <c r="N28" i="3"/>
  <c r="K28" i="3"/>
  <c r="H28" i="3"/>
  <c r="Q27" i="3"/>
  <c r="N27" i="3"/>
  <c r="K27" i="3"/>
  <c r="H27" i="3"/>
  <c r="Q26" i="3"/>
  <c r="N26" i="3"/>
  <c r="K26" i="3"/>
  <c r="H26" i="3"/>
  <c r="Q8" i="3"/>
  <c r="N8" i="3"/>
  <c r="K8" i="3"/>
  <c r="H8" i="3"/>
  <c r="Q14" i="3"/>
  <c r="N14" i="3"/>
  <c r="K14" i="3"/>
  <c r="H14" i="3"/>
  <c r="Q25" i="3"/>
  <c r="N25" i="3"/>
  <c r="K25" i="3"/>
  <c r="H25" i="3"/>
  <c r="Q24" i="3"/>
  <c r="N24" i="3"/>
  <c r="K24" i="3"/>
  <c r="H24" i="3"/>
  <c r="Q23" i="3"/>
  <c r="N23" i="3"/>
  <c r="K23" i="3"/>
  <c r="H23" i="3"/>
  <c r="Q22" i="3"/>
  <c r="N22" i="3"/>
  <c r="K22" i="3"/>
  <c r="H22" i="3"/>
  <c r="Q5" i="3"/>
  <c r="N5" i="3"/>
  <c r="K5" i="3"/>
  <c r="H5" i="3"/>
  <c r="Q21" i="3"/>
  <c r="N21" i="3"/>
  <c r="K21" i="3"/>
  <c r="H21" i="3"/>
  <c r="Q20" i="3"/>
  <c r="N20" i="3"/>
  <c r="K20" i="3"/>
  <c r="H20" i="3"/>
  <c r="Q15" i="3"/>
  <c r="N15" i="3"/>
  <c r="K15" i="3"/>
  <c r="H15" i="3"/>
  <c r="Q19" i="3"/>
  <c r="N19" i="3"/>
  <c r="K19" i="3"/>
  <c r="H19" i="3"/>
  <c r="Q18" i="3"/>
  <c r="N18" i="3"/>
  <c r="K18" i="3"/>
  <c r="H18" i="3"/>
  <c r="Q16" i="3"/>
  <c r="N16" i="3"/>
  <c r="K16" i="3"/>
  <c r="H16" i="3"/>
  <c r="Q7" i="3"/>
  <c r="N7" i="3"/>
  <c r="K7" i="3"/>
  <c r="H7" i="3"/>
  <c r="Q12" i="3"/>
  <c r="N12" i="3"/>
  <c r="K12" i="3"/>
  <c r="H12" i="3"/>
  <c r="Q13" i="3"/>
  <c r="N13" i="3"/>
  <c r="K13" i="3"/>
  <c r="H13" i="3"/>
  <c r="Q10" i="3"/>
  <c r="N10" i="3"/>
  <c r="K10" i="3"/>
  <c r="H10" i="3"/>
  <c r="Q11" i="3"/>
  <c r="N11" i="3"/>
  <c r="K11" i="3"/>
  <c r="H11" i="3"/>
  <c r="Q6" i="3"/>
  <c r="N6" i="3"/>
  <c r="K6" i="3"/>
  <c r="H6" i="3"/>
  <c r="Q9" i="3"/>
  <c r="N9" i="3"/>
  <c r="K9" i="3"/>
  <c r="H9" i="3"/>
  <c r="Q4" i="3"/>
  <c r="N4" i="3"/>
  <c r="K4" i="3"/>
  <c r="H4" i="3"/>
  <c r="Q17" i="3"/>
  <c r="N17" i="3"/>
  <c r="K17" i="3"/>
  <c r="H17" i="3"/>
  <c r="Q3" i="3"/>
  <c r="N3" i="3"/>
  <c r="K3" i="3"/>
  <c r="H3" i="3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Q11" i="2"/>
  <c r="N11" i="2"/>
  <c r="K11" i="2"/>
  <c r="H11" i="2"/>
  <c r="Q10" i="2"/>
  <c r="N10" i="2"/>
  <c r="K10" i="2"/>
  <c r="H10" i="2"/>
  <c r="Q9" i="2"/>
  <c r="N9" i="2"/>
  <c r="K9" i="2"/>
  <c r="H9" i="2"/>
  <c r="Q8" i="2"/>
  <c r="N8" i="2"/>
  <c r="K8" i="2"/>
  <c r="H8" i="2"/>
  <c r="Q7" i="2"/>
  <c r="N7" i="2"/>
  <c r="K7" i="2"/>
  <c r="H7" i="2"/>
  <c r="Q6" i="2"/>
  <c r="N6" i="2"/>
  <c r="K6" i="2"/>
  <c r="H6" i="2"/>
  <c r="Q5" i="2"/>
  <c r="N5" i="2"/>
  <c r="K5" i="2"/>
  <c r="H5" i="2"/>
  <c r="Q4" i="2"/>
  <c r="N4" i="2"/>
  <c r="K4" i="2"/>
  <c r="H4" i="2"/>
  <c r="Q3" i="2"/>
  <c r="N3" i="2"/>
  <c r="K3" i="2"/>
  <c r="H3" i="2"/>
  <c r="A19" i="1"/>
  <c r="A18" i="1"/>
  <c r="A17" i="1"/>
  <c r="A16" i="1"/>
  <c r="A14" i="1"/>
  <c r="A13" i="1"/>
  <c r="J11" i="1"/>
  <c r="K11" i="1" s="1"/>
  <c r="H11" i="1"/>
  <c r="I11" i="1" s="1"/>
  <c r="F11" i="1"/>
  <c r="G11" i="1" s="1"/>
  <c r="D11" i="1"/>
  <c r="E11" i="1" s="1"/>
  <c r="J10" i="1"/>
  <c r="H10" i="1"/>
  <c r="F10" i="1"/>
  <c r="D10" i="1"/>
  <c r="D19" i="1" s="1"/>
  <c r="J9" i="1"/>
  <c r="K9" i="1" s="1"/>
  <c r="H9" i="1"/>
  <c r="I9" i="1" s="1"/>
  <c r="F9" i="1"/>
  <c r="G9" i="1" s="1"/>
  <c r="D9" i="1"/>
  <c r="E9" i="1" s="1"/>
  <c r="J8" i="1"/>
  <c r="H8" i="1"/>
  <c r="F8" i="1"/>
  <c r="D8" i="1"/>
  <c r="J7" i="1"/>
  <c r="K7" i="1" s="1"/>
  <c r="H7" i="1"/>
  <c r="I7" i="1" s="1"/>
  <c r="F7" i="1"/>
  <c r="G7" i="1" s="1"/>
  <c r="D7" i="1"/>
  <c r="E7" i="1" s="1"/>
  <c r="J6" i="1"/>
  <c r="H6" i="1"/>
  <c r="I6" i="1" s="1"/>
  <c r="F6" i="1"/>
  <c r="D6" i="1"/>
  <c r="J5" i="1"/>
  <c r="H5" i="1"/>
  <c r="F5" i="1"/>
  <c r="D5" i="1"/>
  <c r="J4" i="1"/>
  <c r="H4" i="1"/>
  <c r="F4" i="1"/>
  <c r="D4" i="1"/>
  <c r="A2" i="1"/>
  <c r="R49" i="5" l="1"/>
  <c r="R5" i="2"/>
  <c r="R7" i="2"/>
  <c r="R9" i="2"/>
  <c r="R11" i="2"/>
  <c r="R8" i="2"/>
  <c r="R10" i="2"/>
  <c r="E19" i="1"/>
  <c r="D18" i="1"/>
  <c r="E18" i="1" s="1"/>
  <c r="R25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26" i="6"/>
  <c r="R6" i="2"/>
  <c r="R32" i="9"/>
  <c r="R34" i="9"/>
  <c r="R36" i="9"/>
  <c r="R39" i="9"/>
  <c r="R40" i="9"/>
  <c r="H19" i="1"/>
  <c r="I19" i="1" s="1"/>
  <c r="R33" i="7"/>
  <c r="R38" i="7"/>
  <c r="R42" i="7"/>
  <c r="R29" i="7"/>
  <c r="R30" i="7"/>
  <c r="R34" i="7"/>
  <c r="R37" i="7"/>
  <c r="R41" i="7"/>
  <c r="H18" i="1"/>
  <c r="I18" i="1" s="1"/>
  <c r="H14" i="1"/>
  <c r="I14" i="1" s="1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44" i="3"/>
  <c r="R46" i="3"/>
  <c r="H16" i="1"/>
  <c r="I16" i="1" s="1"/>
  <c r="I5" i="1"/>
  <c r="J19" i="1"/>
  <c r="K19" i="1" s="1"/>
  <c r="R13" i="9"/>
  <c r="R14" i="9"/>
  <c r="R15" i="9"/>
  <c r="R16" i="9"/>
  <c r="R12" i="9"/>
  <c r="R19" i="9"/>
  <c r="R21" i="9"/>
  <c r="R23" i="9"/>
  <c r="R27" i="9"/>
  <c r="R30" i="9"/>
  <c r="R6" i="9"/>
  <c r="R26" i="9"/>
  <c r="R10" i="9"/>
  <c r="R5" i="9"/>
  <c r="R9" i="9"/>
  <c r="R4" i="9"/>
  <c r="R8" i="9"/>
  <c r="R7" i="9"/>
  <c r="L11" i="1"/>
  <c r="F19" i="1"/>
  <c r="G19" i="1" s="1"/>
  <c r="D14" i="1"/>
  <c r="E14" i="1" s="1"/>
  <c r="R11" i="7"/>
  <c r="J18" i="1"/>
  <c r="K18" i="1" s="1"/>
  <c r="R18" i="7"/>
  <c r="R17" i="7"/>
  <c r="R24" i="7"/>
  <c r="R26" i="7"/>
  <c r="R7" i="7"/>
  <c r="R20" i="7"/>
  <c r="R5" i="7"/>
  <c r="R14" i="7"/>
  <c r="R4" i="7"/>
  <c r="R10" i="7"/>
  <c r="R9" i="7"/>
  <c r="F18" i="1"/>
  <c r="G18" i="1" s="1"/>
  <c r="R6" i="8"/>
  <c r="R8" i="8"/>
  <c r="R9" i="8"/>
  <c r="R11" i="8"/>
  <c r="R4" i="8"/>
  <c r="R9" i="6"/>
  <c r="R8" i="6"/>
  <c r="R10" i="6"/>
  <c r="R17" i="6"/>
  <c r="R18" i="6"/>
  <c r="R14" i="6"/>
  <c r="R19" i="6"/>
  <c r="R16" i="6"/>
  <c r="R20" i="6"/>
  <c r="R22" i="6"/>
  <c r="R23" i="6"/>
  <c r="R15" i="6"/>
  <c r="R13" i="6"/>
  <c r="R12" i="6"/>
  <c r="R4" i="6"/>
  <c r="R11" i="6"/>
  <c r="R7" i="6"/>
  <c r="R6" i="6"/>
  <c r="R5" i="6"/>
  <c r="R3" i="6"/>
  <c r="J14" i="1"/>
  <c r="K14" i="1" s="1"/>
  <c r="D2" i="1"/>
  <c r="E2" i="1" s="1"/>
  <c r="J17" i="1"/>
  <c r="K17" i="1" s="1"/>
  <c r="R3" i="5"/>
  <c r="R13" i="5"/>
  <c r="R15" i="5"/>
  <c r="R16" i="5"/>
  <c r="R19" i="5"/>
  <c r="R11" i="5"/>
  <c r="R17" i="5"/>
  <c r="R23" i="5"/>
  <c r="R24" i="5"/>
  <c r="R25" i="5"/>
  <c r="R27" i="5"/>
  <c r="R28" i="5"/>
  <c r="R21" i="5"/>
  <c r="R29" i="5"/>
  <c r="R30" i="5"/>
  <c r="R31" i="5"/>
  <c r="R32" i="5"/>
  <c r="R33" i="5"/>
  <c r="R10" i="5"/>
  <c r="R14" i="5"/>
  <c r="R9" i="5"/>
  <c r="R8" i="5"/>
  <c r="R7" i="5"/>
  <c r="R5" i="5"/>
  <c r="F17" i="1"/>
  <c r="G17" i="1" s="1"/>
  <c r="F14" i="1"/>
  <c r="G14" i="1" s="1"/>
  <c r="L7" i="1"/>
  <c r="R8" i="4"/>
  <c r="R6" i="4"/>
  <c r="R11" i="4"/>
  <c r="R10" i="4"/>
  <c r="R9" i="4"/>
  <c r="R12" i="4"/>
  <c r="R13" i="4"/>
  <c r="R14" i="4"/>
  <c r="R15" i="4"/>
  <c r="R16" i="4"/>
  <c r="R17" i="4"/>
  <c r="R18" i="4"/>
  <c r="R19" i="4"/>
  <c r="R20" i="4"/>
  <c r="R21" i="4"/>
  <c r="R22" i="4"/>
  <c r="R7" i="4"/>
  <c r="R5" i="4"/>
  <c r="R4" i="4"/>
  <c r="R3" i="4"/>
  <c r="J2" i="1"/>
  <c r="K2" i="1" s="1"/>
  <c r="R17" i="3"/>
  <c r="R9" i="3"/>
  <c r="R11" i="3"/>
  <c r="R13" i="3"/>
  <c r="R12" i="3"/>
  <c r="R18" i="3"/>
  <c r="R19" i="3"/>
  <c r="R15" i="3"/>
  <c r="R21" i="3"/>
  <c r="R23" i="3"/>
  <c r="R24" i="3"/>
  <c r="R14" i="3"/>
  <c r="R27" i="3"/>
  <c r="R28" i="3"/>
  <c r="R29" i="3"/>
  <c r="R33" i="3"/>
  <c r="R35" i="3"/>
  <c r="R36" i="3"/>
  <c r="R38" i="3"/>
  <c r="R41" i="3"/>
  <c r="R43" i="3"/>
  <c r="D16" i="1"/>
  <c r="E16" i="1" s="1"/>
  <c r="E5" i="1"/>
  <c r="R6" i="3"/>
  <c r="R7" i="3"/>
  <c r="R8" i="3"/>
  <c r="R5" i="3"/>
  <c r="R3" i="3"/>
  <c r="F2" i="1"/>
  <c r="G2" i="1" s="1"/>
  <c r="R4" i="2"/>
  <c r="R3" i="2"/>
  <c r="L9" i="1"/>
  <c r="R34" i="3"/>
  <c r="R42" i="3"/>
  <c r="K4" i="1"/>
  <c r="E6" i="1"/>
  <c r="G8" i="1"/>
  <c r="K8" i="1"/>
  <c r="E10" i="1"/>
  <c r="I10" i="1"/>
  <c r="F13" i="1"/>
  <c r="G13" i="1" s="1"/>
  <c r="J13" i="1"/>
  <c r="K13" i="1" s="1"/>
  <c r="F16" i="1"/>
  <c r="G16" i="1" s="1"/>
  <c r="J16" i="1"/>
  <c r="K16" i="1" s="1"/>
  <c r="D17" i="1"/>
  <c r="E17" i="1" s="1"/>
  <c r="H17" i="1"/>
  <c r="I17" i="1" s="1"/>
  <c r="H2" i="1"/>
  <c r="I2" i="1" s="1"/>
  <c r="G4" i="1"/>
  <c r="G5" i="1"/>
  <c r="K5" i="1"/>
  <c r="R4" i="3"/>
  <c r="R10" i="3"/>
  <c r="R16" i="3"/>
  <c r="R20" i="3"/>
  <c r="R22" i="3"/>
  <c r="R25" i="3"/>
  <c r="R26" i="3"/>
  <c r="R30" i="3"/>
  <c r="R37" i="3"/>
  <c r="R45" i="3"/>
  <c r="E4" i="1"/>
  <c r="I4" i="1"/>
  <c r="G6" i="1"/>
  <c r="K6" i="1"/>
  <c r="E8" i="1"/>
  <c r="I8" i="1"/>
  <c r="G10" i="1"/>
  <c r="K10" i="1"/>
  <c r="D13" i="1"/>
  <c r="E13" i="1" s="1"/>
  <c r="H13" i="1"/>
  <c r="I13" i="1" s="1"/>
  <c r="R31" i="3"/>
  <c r="R32" i="3"/>
  <c r="R39" i="3"/>
  <c r="R40" i="3"/>
  <c r="R47" i="3"/>
  <c r="R4" i="5"/>
  <c r="R6" i="5"/>
  <c r="R12" i="5"/>
  <c r="R20" i="5"/>
  <c r="R18" i="5"/>
  <c r="R26" i="5"/>
  <c r="R22" i="5"/>
  <c r="R34" i="5"/>
  <c r="R38" i="5"/>
  <c r="R42" i="5"/>
  <c r="R46" i="5"/>
  <c r="R50" i="5"/>
  <c r="R13" i="7"/>
  <c r="R21" i="7"/>
  <c r="R16" i="7"/>
  <c r="R6" i="7"/>
  <c r="R19" i="7"/>
  <c r="R25" i="7"/>
  <c r="R31" i="7"/>
  <c r="R32" i="7"/>
  <c r="R39" i="7"/>
  <c r="R40" i="7"/>
  <c r="R3" i="7"/>
  <c r="R12" i="7"/>
  <c r="R15" i="7"/>
  <c r="R8" i="7"/>
  <c r="R22" i="7"/>
  <c r="R23" i="7"/>
  <c r="R27" i="7"/>
  <c r="R28" i="7"/>
  <c r="R35" i="7"/>
  <c r="R36" i="7"/>
  <c r="R43" i="7"/>
  <c r="R44" i="7"/>
  <c r="R20" i="8"/>
  <c r="R5" i="8"/>
  <c r="R7" i="8"/>
  <c r="R12" i="8"/>
  <c r="R16" i="8"/>
  <c r="R22" i="8"/>
  <c r="R3" i="8"/>
  <c r="R10" i="8"/>
  <c r="R14" i="8"/>
  <c r="R18" i="8"/>
  <c r="R26" i="8"/>
  <c r="R30" i="8"/>
  <c r="R34" i="8"/>
  <c r="R38" i="8"/>
  <c r="R42" i="8"/>
  <c r="R3" i="9"/>
  <c r="R17" i="9"/>
  <c r="R18" i="9"/>
  <c r="R22" i="9"/>
  <c r="R25" i="9"/>
  <c r="R28" i="9"/>
  <c r="R31" i="9"/>
  <c r="R35" i="9"/>
  <c r="R41" i="9"/>
  <c r="R42" i="9"/>
  <c r="R11" i="9"/>
  <c r="R20" i="9"/>
  <c r="R24" i="9"/>
  <c r="R29" i="9"/>
  <c r="R33" i="9"/>
  <c r="R37" i="9"/>
  <c r="R38" i="9"/>
  <c r="S31" i="3" l="1"/>
  <c r="S47" i="3"/>
  <c r="S21" i="6"/>
  <c r="S37" i="3"/>
  <c r="S22" i="3"/>
  <c r="S34" i="3"/>
  <c r="S38" i="3"/>
  <c r="S29" i="3"/>
  <c r="S40" i="3"/>
  <c r="S32" i="3"/>
  <c r="S45" i="3"/>
  <c r="S30" i="3"/>
  <c r="S25" i="3"/>
  <c r="S42" i="3"/>
  <c r="S41" i="3"/>
  <c r="S36" i="3"/>
  <c r="S33" i="3"/>
  <c r="S28" i="3"/>
  <c r="S24" i="3"/>
  <c r="S23" i="3"/>
  <c r="S44" i="3"/>
  <c r="S39" i="3"/>
  <c r="S26" i="3"/>
  <c r="S43" i="3"/>
  <c r="S35" i="3"/>
  <c r="S27" i="3"/>
  <c r="S46" i="3"/>
  <c r="L19" i="1"/>
  <c r="L18" i="1"/>
  <c r="S24" i="6"/>
  <c r="S5" i="5"/>
  <c r="S3" i="5"/>
  <c r="L14" i="1"/>
  <c r="S29" i="7"/>
  <c r="S44" i="7"/>
  <c r="S9" i="8"/>
  <c r="L17" i="1"/>
  <c r="S9" i="3"/>
  <c r="L5" i="1"/>
  <c r="S19" i="9"/>
  <c r="S23" i="9"/>
  <c r="S33" i="8"/>
  <c r="S31" i="9"/>
  <c r="S18" i="9"/>
  <c r="S36" i="9"/>
  <c r="S13" i="9"/>
  <c r="S6" i="9"/>
  <c r="S42" i="8"/>
  <c r="S26" i="8"/>
  <c r="S16" i="9"/>
  <c r="S18" i="8"/>
  <c r="S39" i="8"/>
  <c r="S20" i="8"/>
  <c r="S25" i="8"/>
  <c r="S31" i="7"/>
  <c r="S16" i="7"/>
  <c r="S29" i="9"/>
  <c r="S12" i="9"/>
  <c r="S24" i="9"/>
  <c r="S30" i="9"/>
  <c r="S7" i="8"/>
  <c r="S27" i="8"/>
  <c r="S21" i="8"/>
  <c r="S4" i="8"/>
  <c r="S36" i="7"/>
  <c r="S23" i="7"/>
  <c r="S12" i="7"/>
  <c r="S4" i="7"/>
  <c r="S37" i="7"/>
  <c r="S30" i="7"/>
  <c r="S24" i="7"/>
  <c r="S7" i="7"/>
  <c r="S38" i="7"/>
  <c r="S41" i="7"/>
  <c r="S37" i="9"/>
  <c r="S4" i="9"/>
  <c r="S35" i="8"/>
  <c r="S41" i="9"/>
  <c r="S25" i="9"/>
  <c r="S17" i="9"/>
  <c r="S27" i="9"/>
  <c r="S39" i="9"/>
  <c r="S26" i="9"/>
  <c r="S34" i="9"/>
  <c r="S32" i="9"/>
  <c r="S8" i="9"/>
  <c r="S34" i="8"/>
  <c r="S7" i="9"/>
  <c r="S15" i="9"/>
  <c r="S44" i="8"/>
  <c r="S10" i="8"/>
  <c r="S8" i="8"/>
  <c r="S41" i="8"/>
  <c r="S17" i="8"/>
  <c r="S14" i="7"/>
  <c r="S5" i="6"/>
  <c r="S20" i="7"/>
  <c r="S39" i="7"/>
  <c r="S19" i="7"/>
  <c r="S13" i="7"/>
  <c r="S11" i="9"/>
  <c r="S28" i="8"/>
  <c r="S16" i="8"/>
  <c r="S32" i="8"/>
  <c r="S13" i="8"/>
  <c r="S28" i="7"/>
  <c r="S8" i="7"/>
  <c r="S5" i="7"/>
  <c r="S45" i="6"/>
  <c r="S41" i="6"/>
  <c r="S37" i="6"/>
  <c r="S33" i="6"/>
  <c r="S29" i="6"/>
  <c r="S25" i="6"/>
  <c r="S4" i="6"/>
  <c r="S16" i="6"/>
  <c r="S18" i="6"/>
  <c r="S7" i="6"/>
  <c r="S36" i="5"/>
  <c r="S24" i="5"/>
  <c r="S42" i="5"/>
  <c r="S12" i="5"/>
  <c r="S45" i="5"/>
  <c r="S37" i="5"/>
  <c r="S30" i="5"/>
  <c r="S25" i="5"/>
  <c r="S11" i="5"/>
  <c r="S13" i="5"/>
  <c r="S48" i="4"/>
  <c r="S44" i="4"/>
  <c r="S40" i="4"/>
  <c r="S36" i="4"/>
  <c r="S32" i="4"/>
  <c r="S28" i="4"/>
  <c r="S24" i="4"/>
  <c r="S20" i="4"/>
  <c r="S14" i="4"/>
  <c r="S9" i="4"/>
  <c r="S4" i="4"/>
  <c r="S16" i="3"/>
  <c r="S14" i="3"/>
  <c r="S12" i="3"/>
  <c r="S27" i="2"/>
  <c r="S15" i="2"/>
  <c r="S4" i="2"/>
  <c r="S28" i="2"/>
  <c r="S17" i="2"/>
  <c r="S5" i="2"/>
  <c r="S15" i="3"/>
  <c r="S11" i="3"/>
  <c r="S26" i="2"/>
  <c r="S13" i="2"/>
  <c r="S38" i="9"/>
  <c r="S42" i="9"/>
  <c r="S28" i="9"/>
  <c r="S3" i="9"/>
  <c r="S21" i="9"/>
  <c r="S38" i="8"/>
  <c r="S40" i="9"/>
  <c r="S14" i="9"/>
  <c r="S43" i="8"/>
  <c r="S14" i="8"/>
  <c r="S24" i="8"/>
  <c r="S36" i="8"/>
  <c r="S12" i="8"/>
  <c r="S31" i="8"/>
  <c r="S37" i="8"/>
  <c r="S23" i="8"/>
  <c r="S15" i="8"/>
  <c r="S35" i="7"/>
  <c r="S22" i="7"/>
  <c r="S3" i="7"/>
  <c r="S18" i="7"/>
  <c r="S40" i="7"/>
  <c r="S25" i="7"/>
  <c r="S21" i="7"/>
  <c r="S34" i="7"/>
  <c r="S17" i="7"/>
  <c r="S9" i="7"/>
  <c r="S44" i="6"/>
  <c r="S40" i="6"/>
  <c r="S36" i="6"/>
  <c r="S32" i="6"/>
  <c r="S28" i="6"/>
  <c r="S13" i="6"/>
  <c r="S15" i="6"/>
  <c r="S19" i="6"/>
  <c r="S17" i="6"/>
  <c r="S6" i="6"/>
  <c r="S9" i="6"/>
  <c r="S48" i="5"/>
  <c r="S32" i="5"/>
  <c r="S9" i="5"/>
  <c r="S38" i="5"/>
  <c r="S26" i="5"/>
  <c r="S6" i="5"/>
  <c r="S43" i="5"/>
  <c r="S35" i="5"/>
  <c r="S14" i="5"/>
  <c r="S10" i="5"/>
  <c r="S16" i="5"/>
  <c r="S47" i="4"/>
  <c r="S43" i="4"/>
  <c r="S39" i="4"/>
  <c r="S35" i="4"/>
  <c r="S31" i="4"/>
  <c r="S27" i="4"/>
  <c r="S23" i="4"/>
  <c r="S19" i="4"/>
  <c r="S7" i="4"/>
  <c r="S13" i="4"/>
  <c r="S10" i="4"/>
  <c r="S3" i="4"/>
  <c r="S10" i="3"/>
  <c r="L16" i="1"/>
  <c r="L6" i="1"/>
  <c r="S6" i="3"/>
  <c r="S24" i="2"/>
  <c r="S12" i="2"/>
  <c r="S25" i="2"/>
  <c r="S14" i="2"/>
  <c r="S18" i="3"/>
  <c r="S22" i="2"/>
  <c r="S9" i="2"/>
  <c r="S43" i="6"/>
  <c r="S39" i="6"/>
  <c r="S35" i="6"/>
  <c r="S31" i="6"/>
  <c r="S27" i="6"/>
  <c r="S11" i="6"/>
  <c r="S23" i="6"/>
  <c r="S14" i="6"/>
  <c r="S10" i="6"/>
  <c r="S44" i="5"/>
  <c r="S29" i="5"/>
  <c r="S19" i="5"/>
  <c r="S50" i="5"/>
  <c r="S34" i="5"/>
  <c r="S18" i="5"/>
  <c r="S4" i="5"/>
  <c r="S49" i="5"/>
  <c r="S41" i="5"/>
  <c r="S33" i="5"/>
  <c r="S21" i="5"/>
  <c r="S23" i="5"/>
  <c r="S7" i="5"/>
  <c r="S50" i="4"/>
  <c r="S46" i="4"/>
  <c r="S42" i="4"/>
  <c r="S38" i="4"/>
  <c r="S34" i="4"/>
  <c r="S30" i="4"/>
  <c r="S26" i="4"/>
  <c r="S22" i="4"/>
  <c r="S18" i="4"/>
  <c r="S16" i="4"/>
  <c r="S12" i="4"/>
  <c r="S11" i="4"/>
  <c r="S6" i="4"/>
  <c r="S4" i="3"/>
  <c r="L10" i="1"/>
  <c r="S5" i="3"/>
  <c r="S3" i="3"/>
  <c r="S21" i="2"/>
  <c r="S10" i="2"/>
  <c r="S23" i="2"/>
  <c r="S11" i="2"/>
  <c r="S8" i="3"/>
  <c r="S7" i="3"/>
  <c r="S17" i="3"/>
  <c r="S30" i="2"/>
  <c r="S19" i="2"/>
  <c r="S6" i="2"/>
  <c r="S33" i="9"/>
  <c r="S20" i="9"/>
  <c r="S35" i="9"/>
  <c r="S22" i="9"/>
  <c r="S30" i="8"/>
  <c r="S5" i="9"/>
  <c r="S9" i="9"/>
  <c r="S10" i="9"/>
  <c r="S3" i="8"/>
  <c r="S40" i="8"/>
  <c r="S22" i="8"/>
  <c r="S5" i="8"/>
  <c r="S29" i="8"/>
  <c r="S19" i="8"/>
  <c r="S11" i="8"/>
  <c r="S6" i="8"/>
  <c r="S43" i="7"/>
  <c r="S27" i="7"/>
  <c r="S15" i="7"/>
  <c r="S33" i="7"/>
  <c r="S11" i="7"/>
  <c r="S32" i="7"/>
  <c r="S6" i="7"/>
  <c r="S42" i="7"/>
  <c r="S26" i="7"/>
  <c r="S10" i="7"/>
  <c r="S42" i="6"/>
  <c r="S38" i="6"/>
  <c r="S34" i="6"/>
  <c r="S30" i="6"/>
  <c r="S26" i="6"/>
  <c r="S22" i="6"/>
  <c r="S20" i="6"/>
  <c r="S12" i="6"/>
  <c r="S8" i="6"/>
  <c r="S3" i="6"/>
  <c r="S40" i="5"/>
  <c r="S28" i="5"/>
  <c r="S8" i="5"/>
  <c r="S46" i="5"/>
  <c r="S22" i="5"/>
  <c r="S20" i="5"/>
  <c r="S47" i="5"/>
  <c r="S39" i="5"/>
  <c r="S31" i="5"/>
  <c r="S27" i="5"/>
  <c r="S17" i="5"/>
  <c r="S15" i="5"/>
  <c r="S49" i="4"/>
  <c r="S45" i="4"/>
  <c r="S41" i="4"/>
  <c r="S37" i="4"/>
  <c r="S33" i="4"/>
  <c r="S29" i="4"/>
  <c r="S25" i="4"/>
  <c r="S21" i="4"/>
  <c r="S17" i="4"/>
  <c r="S15" i="4"/>
  <c r="S5" i="4"/>
  <c r="S8" i="4"/>
  <c r="L13" i="1"/>
  <c r="L8" i="1"/>
  <c r="L4" i="1"/>
  <c r="S20" i="3"/>
  <c r="S19" i="3"/>
  <c r="S18" i="2"/>
  <c r="S7" i="2"/>
  <c r="S20" i="2"/>
  <c r="S8" i="2"/>
  <c r="S21" i="3"/>
  <c r="S13" i="3"/>
  <c r="S29" i="2"/>
  <c r="S16" i="2"/>
  <c r="S3" i="2"/>
  <c r="L2" i="1" l="1"/>
</calcChain>
</file>

<file path=xl/sharedStrings.xml><?xml version="1.0" encoding="utf-8"?>
<sst xmlns="http://schemas.openxmlformats.org/spreadsheetml/2006/main" count="2722" uniqueCount="329">
  <si>
    <t>Nombre</t>
  </si>
  <si>
    <t>%</t>
  </si>
  <si>
    <t>Catégorie</t>
  </si>
  <si>
    <t>SEXE</t>
  </si>
  <si>
    <t>Muret</t>
  </si>
  <si>
    <t>1/2F</t>
  </si>
  <si>
    <t>Revel</t>
  </si>
  <si>
    <t>Nailloux</t>
  </si>
  <si>
    <t>Général</t>
  </si>
  <si>
    <t>BEF</t>
  </si>
  <si>
    <t>F</t>
  </si>
  <si>
    <t>BEG</t>
  </si>
  <si>
    <t>M</t>
  </si>
  <si>
    <t>MIF</t>
  </si>
  <si>
    <t>MIG</t>
  </si>
  <si>
    <t>CAF</t>
  </si>
  <si>
    <t>CAG</t>
  </si>
  <si>
    <t>JUF</t>
  </si>
  <si>
    <t>JUG</t>
  </si>
  <si>
    <t>Féminin</t>
  </si>
  <si>
    <t>Masculin</t>
  </si>
  <si>
    <t>BENJAMIN</t>
  </si>
  <si>
    <t>MINIME</t>
  </si>
  <si>
    <t>CADET</t>
  </si>
  <si>
    <t>JUNIOR</t>
  </si>
  <si>
    <t>Nom</t>
  </si>
  <si>
    <t>Prénom</t>
  </si>
  <si>
    <t>Club</t>
  </si>
  <si>
    <t>Sexe</t>
  </si>
  <si>
    <t>TOTAL</t>
  </si>
  <si>
    <t>CLASSEMENT</t>
  </si>
  <si>
    <t>Place</t>
  </si>
  <si>
    <t>Points</t>
  </si>
  <si>
    <t>TAN</t>
  </si>
  <si>
    <t>TRIATHLON CLUB MONTALBANAIS</t>
  </si>
  <si>
    <t>OUI</t>
  </si>
  <si>
    <t>X</t>
  </si>
  <si>
    <t>FAVRE</t>
  </si>
  <si>
    <t>TRIATHLON TOULOUSE  METROPOLE</t>
  </si>
  <si>
    <t>KUNTZ</t>
  </si>
  <si>
    <t>Elodie</t>
  </si>
  <si>
    <t>GARCIA</t>
  </si>
  <si>
    <t>Oriane</t>
  </si>
  <si>
    <t>CAHORS TRIATHLON</t>
  </si>
  <si>
    <t>MONTAGNE</t>
  </si>
  <si>
    <t>Marie</t>
  </si>
  <si>
    <t>LECORDONNIER</t>
  </si>
  <si>
    <t>NICOLLE</t>
  </si>
  <si>
    <t>BUREAU</t>
  </si>
  <si>
    <t>VIVAND</t>
  </si>
  <si>
    <t>NON</t>
  </si>
  <si>
    <t>DUBREUIL</t>
  </si>
  <si>
    <t>H</t>
  </si>
  <si>
    <t>ADEL</t>
  </si>
  <si>
    <t>RODEZ TRIATHLON 12</t>
  </si>
  <si>
    <t>MAZENC</t>
  </si>
  <si>
    <t>ARBIN</t>
  </si>
  <si>
    <t>MAGANA</t>
  </si>
  <si>
    <t>COLSON</t>
  </si>
  <si>
    <t>BARTHE</t>
  </si>
  <si>
    <t>SOUYRIS</t>
  </si>
  <si>
    <t>BAURES</t>
  </si>
  <si>
    <t>BARROSO</t>
  </si>
  <si>
    <t>Baptiste</t>
  </si>
  <si>
    <t>QUINET</t>
  </si>
  <si>
    <t>Enzo</t>
  </si>
  <si>
    <t>LERICOLAIS</t>
  </si>
  <si>
    <t>Tristan</t>
  </si>
  <si>
    <t>Benjamin</t>
  </si>
  <si>
    <t>PETIT</t>
  </si>
  <si>
    <t>Thomas</t>
  </si>
  <si>
    <t>PAULO</t>
  </si>
  <si>
    <t>CUBELES</t>
  </si>
  <si>
    <t>Esteban</t>
  </si>
  <si>
    <t>T.O.A.C TOULOUSE AEROSPATIALE</t>
  </si>
  <si>
    <t>DESPEYROUS</t>
  </si>
  <si>
    <t>GARNIER</t>
  </si>
  <si>
    <t>ABADIE</t>
  </si>
  <si>
    <t>CHOURREAU</t>
  </si>
  <si>
    <t>RUBENS</t>
  </si>
  <si>
    <t>BOUSQUET</t>
  </si>
  <si>
    <t>LADU</t>
  </si>
  <si>
    <t>Nathan</t>
  </si>
  <si>
    <t>FERAY</t>
  </si>
  <si>
    <t>Maodann</t>
  </si>
  <si>
    <t>BOURRICAUD</t>
  </si>
  <si>
    <t>Antoine</t>
  </si>
  <si>
    <t>RAZAT</t>
  </si>
  <si>
    <t>OUI</t>
  </si>
  <si>
    <t>TAURIN</t>
  </si>
  <si>
    <t>BOS</t>
  </si>
  <si>
    <t>SILVERTAND</t>
  </si>
  <si>
    <t>CAMILLE</t>
  </si>
  <si>
    <t>Vicente</t>
  </si>
  <si>
    <t>TRIATHLON CASTRES</t>
  </si>
  <si>
    <t>BORY</t>
  </si>
  <si>
    <t>Jeanne</t>
  </si>
  <si>
    <t>PECOU</t>
  </si>
  <si>
    <t>Jade</t>
  </si>
  <si>
    <t>PRIEST</t>
  </si>
  <si>
    <t>Lucy</t>
  </si>
  <si>
    <t>LACOSTE</t>
  </si>
  <si>
    <t>MORALES</t>
  </si>
  <si>
    <t>Auriane</t>
  </si>
  <si>
    <t>VERON</t>
  </si>
  <si>
    <t>POLLACK</t>
  </si>
  <si>
    <t>BENEDETTI</t>
  </si>
  <si>
    <t>ERDOCIAN</t>
  </si>
  <si>
    <t>LETORT</t>
  </si>
  <si>
    <t>LALA</t>
  </si>
  <si>
    <t>ANDRADA</t>
  </si>
  <si>
    <t>DESCOUS</t>
  </si>
  <si>
    <t>Quentin</t>
  </si>
  <si>
    <t>BIGARRE</t>
  </si>
  <si>
    <t>Axel</t>
  </si>
  <si>
    <t>VITTORI</t>
  </si>
  <si>
    <t>Swan</t>
  </si>
  <si>
    <t>LALLEMAND</t>
  </si>
  <si>
    <t>Anicet</t>
  </si>
  <si>
    <t>CORMIER</t>
  </si>
  <si>
    <t>ASTOUL</t>
  </si>
  <si>
    <t>Anselme</t>
  </si>
  <si>
    <t>BOURGUIGNON</t>
  </si>
  <si>
    <t>Dorian</t>
  </si>
  <si>
    <t>MATHON</t>
  </si>
  <si>
    <t>LAFORGUE</t>
  </si>
  <si>
    <t>GUILLOT</t>
  </si>
  <si>
    <t>DIFFIS</t>
  </si>
  <si>
    <t>BERNARD</t>
  </si>
  <si>
    <t>Simon</t>
  </si>
  <si>
    <t>VIVIAND</t>
  </si>
  <si>
    <t>FOURNIER</t>
  </si>
  <si>
    <t>TOIBA</t>
  </si>
  <si>
    <t>Mael</t>
  </si>
  <si>
    <t>FLEURBE</t>
  </si>
  <si>
    <t>PAYRAU</t>
  </si>
  <si>
    <t>Kilian</t>
  </si>
  <si>
    <t>COMMINGES TRIATHLON</t>
  </si>
  <si>
    <t>VILAIN</t>
  </si>
  <si>
    <t>Cyprien</t>
  </si>
  <si>
    <t>DELATTRE</t>
  </si>
  <si>
    <t>MARTINEZ</t>
  </si>
  <si>
    <t>DELSOL</t>
  </si>
  <si>
    <t>PEREZ</t>
  </si>
  <si>
    <t>MOYSSET</t>
  </si>
  <si>
    <t>Arthur</t>
  </si>
  <si>
    <t>THROM</t>
  </si>
  <si>
    <t>MARTY</t>
  </si>
  <si>
    <t>Lucas</t>
  </si>
  <si>
    <t>LAPENNE</t>
  </si>
  <si>
    <t>Martin</t>
  </si>
  <si>
    <t>LARROZE LAUGA</t>
  </si>
  <si>
    <t>HEBRARD</t>
  </si>
  <si>
    <t>PASCAL</t>
  </si>
  <si>
    <t>PETIT TALAMON</t>
  </si>
  <si>
    <t>VIGNE</t>
  </si>
  <si>
    <t>Manon</t>
  </si>
  <si>
    <t>ALLEGE</t>
  </si>
  <si>
    <t>OURY</t>
  </si>
  <si>
    <t>COLLET</t>
  </si>
  <si>
    <t>NOYE</t>
  </si>
  <si>
    <t>Lucie</t>
  </si>
  <si>
    <t>LOUBAT</t>
  </si>
  <si>
    <t>Flora</t>
  </si>
  <si>
    <t>ROBERT</t>
  </si>
  <si>
    <t>FIILIPPA</t>
  </si>
  <si>
    <t>Morgane</t>
  </si>
  <si>
    <t>BASQUES</t>
  </si>
  <si>
    <t>Julie</t>
  </si>
  <si>
    <t>RENAUD</t>
  </si>
  <si>
    <t>DELMAS</t>
  </si>
  <si>
    <t>Ambre</t>
  </si>
  <si>
    <t>RODIER</t>
  </si>
  <si>
    <t>Eléna</t>
  </si>
  <si>
    <t>ESPIE</t>
  </si>
  <si>
    <t>CAUCHY</t>
  </si>
  <si>
    <t>Lou An</t>
  </si>
  <si>
    <t>CARBONNEL</t>
  </si>
  <si>
    <t>TARJON</t>
  </si>
  <si>
    <t>DEILHES</t>
  </si>
  <si>
    <t>Lucia</t>
  </si>
  <si>
    <t>ALIPHAT</t>
  </si>
  <si>
    <t>Nicolas</t>
  </si>
  <si>
    <t>FAILLIERES DELHALLE</t>
  </si>
  <si>
    <t>MIGNOTTE</t>
  </si>
  <si>
    <t>CARTERY</t>
  </si>
  <si>
    <t>GINESTY GASQUET</t>
  </si>
  <si>
    <t>BONNET VIALA</t>
  </si>
  <si>
    <t>Pierre</t>
  </si>
  <si>
    <t>DELAHAYE</t>
  </si>
  <si>
    <t>LACLAU-POURRET</t>
  </si>
  <si>
    <t>BESANCENEZ</t>
  </si>
  <si>
    <t>Mark</t>
  </si>
  <si>
    <t>VARIN</t>
  </si>
  <si>
    <t>DUPONT</t>
  </si>
  <si>
    <t>JALABERT</t>
  </si>
  <si>
    <t>Jules</t>
  </si>
  <si>
    <t>Nathanael</t>
  </si>
  <si>
    <t>LECOEUR</t>
  </si>
  <si>
    <t>Hugo</t>
  </si>
  <si>
    <t>AUBELEAU</t>
  </si>
  <si>
    <t>COMBRET RENOUARD</t>
  </si>
  <si>
    <t>TERRADAS</t>
  </si>
  <si>
    <t>Guilhem</t>
  </si>
  <si>
    <t>BIAU BALLAND</t>
  </si>
  <si>
    <t>FANTIN</t>
  </si>
  <si>
    <t>LOTH</t>
  </si>
  <si>
    <t>PERROCHEAU</t>
  </si>
  <si>
    <t>Ines</t>
  </si>
  <si>
    <t>CHENELLE</t>
  </si>
  <si>
    <t>FAUCHERE</t>
  </si>
  <si>
    <t>CORBI</t>
  </si>
  <si>
    <t>MOURGUIART</t>
  </si>
  <si>
    <t>CAMPOS</t>
  </si>
  <si>
    <t>TEOFILI</t>
  </si>
  <si>
    <t>PEYTAVI</t>
  </si>
  <si>
    <t>DANIEAU</t>
  </si>
  <si>
    <t>Victor</t>
  </si>
  <si>
    <t>DESTANG</t>
  </si>
  <si>
    <t>LOURDES TRIATHLON</t>
  </si>
  <si>
    <t>MOULY</t>
  </si>
  <si>
    <t>BEDUE</t>
  </si>
  <si>
    <t>GUY</t>
  </si>
  <si>
    <t>CULIE</t>
  </si>
  <si>
    <t>CASTEX</t>
  </si>
  <si>
    <t>Vivien</t>
  </si>
  <si>
    <t>SIMMONDS</t>
  </si>
  <si>
    <t>MAZET</t>
  </si>
  <si>
    <t>CABOT</t>
  </si>
  <si>
    <t>GALY</t>
  </si>
  <si>
    <t>LAVEDRINE</t>
  </si>
  <si>
    <t>TABARY</t>
  </si>
  <si>
    <t>BOUYSSET</t>
  </si>
  <si>
    <t>Timo</t>
  </si>
  <si>
    <t>FRAYSSINET</t>
  </si>
  <si>
    <t>DALCEGGIO</t>
  </si>
  <si>
    <t>William</t>
  </si>
  <si>
    <t>FALBA</t>
  </si>
  <si>
    <t>Julian</t>
  </si>
  <si>
    <t>Lucien</t>
  </si>
  <si>
    <t>MICOINE</t>
  </si>
  <si>
    <t>Aurélien</t>
  </si>
  <si>
    <t>TAURAND</t>
  </si>
  <si>
    <t>x</t>
  </si>
  <si>
    <t>1er juillet : Aquathlon de Nailloux</t>
  </si>
  <si>
    <t>12 mars : Duathlon de Muret</t>
  </si>
  <si>
    <t>14 mai : Demi-Finale de Triathlon à Montluçon</t>
  </si>
  <si>
    <t>Ocilia</t>
  </si>
  <si>
    <t>Julia</t>
  </si>
  <si>
    <t>Luna</t>
  </si>
  <si>
    <t>Solène</t>
  </si>
  <si>
    <t>Maëlle</t>
  </si>
  <si>
    <t>Nombre licences</t>
  </si>
  <si>
    <t>Bastien</t>
  </si>
  <si>
    <t>Léandre</t>
  </si>
  <si>
    <t>Rémi</t>
  </si>
  <si>
    <t>Louis</t>
  </si>
  <si>
    <t>Matthieu</t>
  </si>
  <si>
    <t>Amaury</t>
  </si>
  <si>
    <t>Matéo</t>
  </si>
  <si>
    <t>Farès</t>
  </si>
  <si>
    <t>Valentin</t>
  </si>
  <si>
    <t>Timothé</t>
  </si>
  <si>
    <t>Charline</t>
  </si>
  <si>
    <t>Lina</t>
  </si>
  <si>
    <t>Valentine</t>
  </si>
  <si>
    <t>Clara</t>
  </si>
  <si>
    <t>Myriam</t>
  </si>
  <si>
    <t>Lalie</t>
  </si>
  <si>
    <t>Eline</t>
  </si>
  <si>
    <t>Chloé</t>
  </si>
  <si>
    <t>Léa</t>
  </si>
  <si>
    <t>Elsa</t>
  </si>
  <si>
    <t>Eugénie</t>
  </si>
  <si>
    <t>Emma</t>
  </si>
  <si>
    <t>AS. MURET TRIATHLON</t>
  </si>
  <si>
    <t>ALBI TRIATHLON</t>
  </si>
  <si>
    <t>Minime</t>
  </si>
  <si>
    <t>Damien</t>
  </si>
  <si>
    <t>Loris</t>
  </si>
  <si>
    <t>Alban</t>
  </si>
  <si>
    <t>Pierre Henry</t>
  </si>
  <si>
    <t>Sasha</t>
  </si>
  <si>
    <t>Nino</t>
  </si>
  <si>
    <t>Gauthier</t>
  </si>
  <si>
    <t>Robin</t>
  </si>
  <si>
    <t>Sam</t>
  </si>
  <si>
    <t>TEAM LABEGE TRIATHLON</t>
  </si>
  <si>
    <t>Pauline</t>
  </si>
  <si>
    <t>Romane</t>
  </si>
  <si>
    <t>Noémie</t>
  </si>
  <si>
    <t>Maya</t>
  </si>
  <si>
    <t>Marguerite</t>
  </si>
  <si>
    <t>Gaiane</t>
  </si>
  <si>
    <t>Fanny</t>
  </si>
  <si>
    <t>Cécile</t>
  </si>
  <si>
    <t>Audrey</t>
  </si>
  <si>
    <t>Cadet</t>
  </si>
  <si>
    <t>Cadette</t>
  </si>
  <si>
    <t xml:space="preserve">AS. MURET TRIATHLON </t>
  </si>
  <si>
    <t>18 juin : Triathlon 
de Revel</t>
  </si>
  <si>
    <t>Benjamine</t>
  </si>
  <si>
    <t>Louis Pierre</t>
  </si>
  <si>
    <t>Erwan</t>
  </si>
  <si>
    <t>Marius</t>
  </si>
  <si>
    <t>Vincent</t>
  </si>
  <si>
    <t>Antonin</t>
  </si>
  <si>
    <t>CASTRES SPORTS NAUTIQUES</t>
  </si>
  <si>
    <t>TOULOUSE TRIATHLON</t>
  </si>
  <si>
    <t>BIBAL</t>
  </si>
  <si>
    <t>Camille</t>
  </si>
  <si>
    <t>Lisa</t>
  </si>
  <si>
    <t>Cannelle</t>
  </si>
  <si>
    <t>Laura</t>
  </si>
  <si>
    <t>Dorine</t>
  </si>
  <si>
    <t>Junior</t>
  </si>
  <si>
    <t>Dimitri</t>
  </si>
  <si>
    <t>Adrien</t>
  </si>
  <si>
    <t>Florian</t>
  </si>
  <si>
    <t>Tom</t>
  </si>
  <si>
    <t>Yohan</t>
  </si>
  <si>
    <t>Matthew</t>
  </si>
  <si>
    <t>Julien</t>
  </si>
  <si>
    <t>Sébastien</t>
  </si>
  <si>
    <t>Paul</t>
  </si>
  <si>
    <t>Aymeric</t>
  </si>
  <si>
    <t>Romain</t>
  </si>
  <si>
    <t>COT</t>
  </si>
  <si>
    <t>PORTET TRIATHLON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</si>
</sst>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rgb="FF000000"/>
      <name val="Calibri"/>
      <family val="2"/>
      <charset val="1"/>
      <scheme val="minor"/>
    </font>
    <font>
      <b/>
      <sz val="11"/>
      <color rgb="FF0000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rgb="FF993300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10" xfId="0" applyFont="1" applyBorder="1" applyAlignment="1">
      <alignment horizontal="center" vertical="top"/>
    </xf>
    <xf numFmtId="0" fontId="2" fillId="0" borderId="0" xfId="0" applyFont="1"/>
    <xf numFmtId="0" fontId="2" fillId="0" borderId="27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6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top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8" xfId="1" applyFont="1" applyBorder="1" applyAlignment="1">
      <alignment horizontal="center" vertical="top"/>
    </xf>
    <xf numFmtId="0" fontId="2" fillId="0" borderId="11" xfId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2" fillId="0" borderId="41" xfId="0" applyFont="1" applyBorder="1" applyAlignment="1">
      <alignment horizontal="center" vertical="top"/>
    </xf>
    <xf numFmtId="0" fontId="2" fillId="0" borderId="42" xfId="1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4" borderId="10" xfId="0" applyFont="1" applyFill="1" applyBorder="1" applyAlignment="1">
      <alignment horizontal="center" vertical="top"/>
    </xf>
    <xf numFmtId="0" fontId="2" fillId="4" borderId="37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 vertical="top"/>
    </xf>
    <xf numFmtId="0" fontId="2" fillId="4" borderId="17" xfId="0" applyFont="1" applyFill="1" applyBorder="1" applyAlignment="1">
      <alignment horizontal="center" vertical="top"/>
    </xf>
    <xf numFmtId="0" fontId="3" fillId="4" borderId="8" xfId="1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 vertical="top"/>
    </xf>
    <xf numFmtId="0" fontId="2" fillId="6" borderId="8" xfId="1" applyFont="1" applyFill="1" applyBorder="1" applyAlignment="1">
      <alignment horizontal="center" vertical="top"/>
    </xf>
    <xf numFmtId="0" fontId="2" fillId="6" borderId="42" xfId="1" applyFont="1" applyFill="1" applyBorder="1" applyAlignment="1">
      <alignment horizontal="center" vertical="top"/>
    </xf>
    <xf numFmtId="0" fontId="2" fillId="7" borderId="10" xfId="0" applyFont="1" applyFill="1" applyBorder="1" applyAlignment="1">
      <alignment horizontal="center" vertical="top"/>
    </xf>
    <xf numFmtId="0" fontId="2" fillId="7" borderId="15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center" vertical="top"/>
    </xf>
    <xf numFmtId="0" fontId="2" fillId="8" borderId="15" xfId="0" applyFont="1" applyFill="1" applyBorder="1" applyAlignment="1">
      <alignment horizontal="center" vertical="top"/>
    </xf>
    <xf numFmtId="0" fontId="2" fillId="9" borderId="10" xfId="0" applyFont="1" applyFill="1" applyBorder="1" applyAlignment="1">
      <alignment horizontal="center" vertical="top"/>
    </xf>
    <xf numFmtId="0" fontId="2" fillId="9" borderId="15" xfId="0" applyFont="1" applyFill="1" applyBorder="1" applyAlignment="1">
      <alignment horizontal="center" vertical="top"/>
    </xf>
    <xf numFmtId="0" fontId="2" fillId="0" borderId="10" xfId="1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15" xfId="1" applyFont="1" applyBorder="1" applyAlignment="1">
      <alignment horizontal="center" vertical="top"/>
    </xf>
    <xf numFmtId="0" fontId="3" fillId="4" borderId="10" xfId="1" applyFont="1" applyFill="1" applyBorder="1" applyAlignment="1">
      <alignment horizontal="center" vertical="top"/>
    </xf>
    <xf numFmtId="0" fontId="2" fillId="8" borderId="10" xfId="1" applyFont="1" applyFill="1" applyBorder="1" applyAlignment="1">
      <alignment horizontal="center" vertical="top"/>
    </xf>
    <xf numFmtId="0" fontId="2" fillId="8" borderId="15" xfId="1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 vertical="top"/>
    </xf>
    <xf numFmtId="0" fontId="2" fillId="6" borderId="42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8" fillId="6" borderId="8" xfId="1" applyFont="1" applyFill="1" applyBorder="1" applyAlignment="1">
      <alignment horizontal="center" vertical="top"/>
    </xf>
    <xf numFmtId="0" fontId="8" fillId="6" borderId="42" xfId="1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mruColors>
      <color rgb="FFFFFFCC"/>
      <color rgb="FFFFCC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workbookViewId="0">
      <selection activeCell="P10" sqref="P10"/>
    </sheetView>
  </sheetViews>
  <sheetFormatPr baseColWidth="10" defaultColWidth="8.85546875" defaultRowHeight="15" x14ac:dyDescent="0.25"/>
  <cols>
    <col min="1" max="1" width="15.85546875" bestFit="1" customWidth="1"/>
    <col min="2" max="11" width="10.5703125"/>
    <col min="12" max="12" width="11.7109375"/>
    <col min="13" max="1025" width="10.5703125"/>
  </cols>
  <sheetData>
    <row r="1" spans="1:12" ht="15.75" thickBot="1" x14ac:dyDescent="0.3">
      <c r="A1" s="27"/>
      <c r="B1" s="27"/>
      <c r="C1" s="27"/>
      <c r="D1" s="17" t="s">
        <v>0</v>
      </c>
      <c r="E1" s="18" t="s">
        <v>1</v>
      </c>
      <c r="F1" s="17" t="s">
        <v>0</v>
      </c>
      <c r="G1" s="18" t="s">
        <v>1</v>
      </c>
      <c r="H1" s="17" t="s">
        <v>0</v>
      </c>
      <c r="I1" s="18" t="s">
        <v>1</v>
      </c>
      <c r="J1" s="17" t="s">
        <v>0</v>
      </c>
      <c r="K1" s="18" t="s">
        <v>1</v>
      </c>
      <c r="L1" s="19" t="s">
        <v>1</v>
      </c>
    </row>
    <row r="2" spans="1:12" ht="15.75" thickBot="1" x14ac:dyDescent="0.3">
      <c r="A2" s="20">
        <f>SUM(A4:A11)</f>
        <v>270</v>
      </c>
      <c r="B2" s="28"/>
      <c r="C2" s="29"/>
      <c r="D2" s="30">
        <f>SUM(D4:D11)</f>
        <v>107</v>
      </c>
      <c r="E2" s="31">
        <f>D2/A2*100</f>
        <v>39.629629629629633</v>
      </c>
      <c r="F2" s="32">
        <f>SUM(F4:F11)</f>
        <v>58</v>
      </c>
      <c r="G2" s="33">
        <f>F2/A2*100</f>
        <v>21.481481481481481</v>
      </c>
      <c r="H2" s="32">
        <f>SUM(H4:H11)</f>
        <v>70</v>
      </c>
      <c r="I2" s="33">
        <f>H2/A2*100</f>
        <v>25.925925925925924</v>
      </c>
      <c r="J2" s="32">
        <f>SUM(J4:J11)</f>
        <v>58</v>
      </c>
      <c r="K2" s="33">
        <f>J2/A2*100</f>
        <v>21.481481481481481</v>
      </c>
      <c r="L2" s="42">
        <f>AVERAGE(L4:L11)</f>
        <v>25.696031280043229</v>
      </c>
    </row>
    <row r="3" spans="1:12" ht="15.75" thickBot="1" x14ac:dyDescent="0.3">
      <c r="A3" s="34" t="s">
        <v>252</v>
      </c>
      <c r="B3" s="34" t="s">
        <v>2</v>
      </c>
      <c r="C3" s="35" t="s">
        <v>3</v>
      </c>
      <c r="D3" s="98" t="s">
        <v>4</v>
      </c>
      <c r="E3" s="98"/>
      <c r="F3" s="98" t="s">
        <v>5</v>
      </c>
      <c r="G3" s="98"/>
      <c r="H3" s="98" t="s">
        <v>6</v>
      </c>
      <c r="I3" s="98"/>
      <c r="J3" s="98" t="s">
        <v>7</v>
      </c>
      <c r="K3" s="98"/>
      <c r="L3" s="51" t="s">
        <v>8</v>
      </c>
    </row>
    <row r="4" spans="1:12" x14ac:dyDescent="0.25">
      <c r="A4" s="21">
        <v>20</v>
      </c>
      <c r="B4" s="36" t="s">
        <v>9</v>
      </c>
      <c r="C4" s="37" t="s">
        <v>10</v>
      </c>
      <c r="D4" s="38">
        <f>COUNT(BENJAMINE!G3:G30)</f>
        <v>3</v>
      </c>
      <c r="E4" s="39">
        <f t="shared" ref="E4:E11" si="0">$D4/$A4*100</f>
        <v>15</v>
      </c>
      <c r="F4" s="38">
        <f>COUNT(BENJAMINE!P3:P30)</f>
        <v>2</v>
      </c>
      <c r="G4" s="39">
        <f t="shared" ref="G4:G11" si="1">$F4/$A4*100</f>
        <v>10</v>
      </c>
      <c r="H4" s="38">
        <f>COUNT(BENJAMINE!J3:J30)</f>
        <v>2</v>
      </c>
      <c r="I4" s="39">
        <f t="shared" ref="I4:I11" si="2">$H4/$A4*100</f>
        <v>10</v>
      </c>
      <c r="J4" s="38">
        <f>COUNT(BENJAMINE!M3:M30)</f>
        <v>3</v>
      </c>
      <c r="K4" s="39">
        <f t="shared" ref="K4:K11" si="3">$J4/$A4*100</f>
        <v>15</v>
      </c>
      <c r="L4" s="40">
        <f t="shared" ref="L4:L11" si="4">AVERAGE(E4,G4,I4,K4)</f>
        <v>12.5</v>
      </c>
    </row>
    <row r="5" spans="1:12" x14ac:dyDescent="0.25">
      <c r="A5" s="21">
        <v>48</v>
      </c>
      <c r="B5" s="36" t="s">
        <v>11</v>
      </c>
      <c r="C5" s="41" t="s">
        <v>12</v>
      </c>
      <c r="D5" s="38">
        <f>COUNT(BENJAMIN!G3:G47)</f>
        <v>17</v>
      </c>
      <c r="E5" s="39">
        <f t="shared" si="0"/>
        <v>35.416666666666671</v>
      </c>
      <c r="F5" s="38">
        <f>COUNT(BENJAMIN!P3:P47)</f>
        <v>6</v>
      </c>
      <c r="G5" s="39">
        <f t="shared" si="1"/>
        <v>12.5</v>
      </c>
      <c r="H5" s="38">
        <f>COUNT(BENJAMIN!J3:J50)</f>
        <v>13</v>
      </c>
      <c r="I5" s="39">
        <f t="shared" si="2"/>
        <v>27.083333333333332</v>
      </c>
      <c r="J5" s="38">
        <f>COUNT(BENJAMIN!M3:M50)</f>
        <v>11</v>
      </c>
      <c r="K5" s="39">
        <f t="shared" si="3"/>
        <v>22.916666666666664</v>
      </c>
      <c r="L5" s="42">
        <f t="shared" si="4"/>
        <v>24.479166666666664</v>
      </c>
    </row>
    <row r="6" spans="1:12" x14ac:dyDescent="0.25">
      <c r="A6" s="21">
        <v>25</v>
      </c>
      <c r="B6" s="36" t="s">
        <v>13</v>
      </c>
      <c r="C6" s="41" t="s">
        <v>10</v>
      </c>
      <c r="D6" s="38">
        <f>COUNT('MINIME F '!G3:G50)</f>
        <v>8</v>
      </c>
      <c r="E6" s="39">
        <f t="shared" si="0"/>
        <v>32</v>
      </c>
      <c r="F6" s="38">
        <f>COUNT('MINIME F '!P3:P50)</f>
        <v>5</v>
      </c>
      <c r="G6" s="39">
        <f t="shared" si="1"/>
        <v>20</v>
      </c>
      <c r="H6" s="38">
        <f>COUNT('MINIME F '!J3:J50)</f>
        <v>8</v>
      </c>
      <c r="I6" s="39">
        <f t="shared" si="2"/>
        <v>32</v>
      </c>
      <c r="J6" s="38">
        <f>COUNT('MINIME F '!M3:M50)</f>
        <v>7</v>
      </c>
      <c r="K6" s="39">
        <f t="shared" si="3"/>
        <v>28.000000000000004</v>
      </c>
      <c r="L6" s="42">
        <f t="shared" si="4"/>
        <v>28</v>
      </c>
    </row>
    <row r="7" spans="1:12" x14ac:dyDescent="0.25">
      <c r="A7" s="21">
        <v>41</v>
      </c>
      <c r="B7" s="36" t="s">
        <v>14</v>
      </c>
      <c r="C7" s="41" t="s">
        <v>12</v>
      </c>
      <c r="D7" s="38">
        <f>COUNT('MINIME G '!G3:G50)</f>
        <v>23</v>
      </c>
      <c r="E7" s="39">
        <f t="shared" si="0"/>
        <v>56.09756097560976</v>
      </c>
      <c r="F7" s="38">
        <f>COUNT('MINIME G '!P3:P50)</f>
        <v>11</v>
      </c>
      <c r="G7" s="39">
        <f t="shared" si="1"/>
        <v>26.829268292682929</v>
      </c>
      <c r="H7" s="38">
        <f>COUNT('MINIME G '!J3:J50)</f>
        <v>19</v>
      </c>
      <c r="I7" s="39">
        <f t="shared" si="2"/>
        <v>46.341463414634148</v>
      </c>
      <c r="J7" s="38">
        <f>COUNT('MINIME G '!M3:M50)</f>
        <v>16</v>
      </c>
      <c r="K7" s="39">
        <f t="shared" si="3"/>
        <v>39.024390243902438</v>
      </c>
      <c r="L7" s="42">
        <f t="shared" si="4"/>
        <v>42.073170731707322</v>
      </c>
    </row>
    <row r="8" spans="1:12" x14ac:dyDescent="0.25">
      <c r="A8" s="21">
        <v>35</v>
      </c>
      <c r="B8" s="36" t="s">
        <v>15</v>
      </c>
      <c r="C8" s="41" t="s">
        <v>10</v>
      </c>
      <c r="D8" s="38">
        <f>COUNT(CADETTE!G3:G45)</f>
        <v>12</v>
      </c>
      <c r="E8" s="39">
        <f t="shared" si="0"/>
        <v>34.285714285714285</v>
      </c>
      <c r="F8" s="38">
        <f>COUNT(CADETTE!P3:P45)</f>
        <v>8</v>
      </c>
      <c r="G8" s="39">
        <f t="shared" si="1"/>
        <v>22.857142857142858</v>
      </c>
      <c r="H8" s="38">
        <f>COUNT(CADETTE!J3:J45)</f>
        <v>10</v>
      </c>
      <c r="I8" s="39">
        <f t="shared" si="2"/>
        <v>28.571428571428569</v>
      </c>
      <c r="J8" s="38">
        <f>COUNT(CADETTE!M3:M45)</f>
        <v>9</v>
      </c>
      <c r="K8" s="39">
        <f t="shared" si="3"/>
        <v>25.714285714285712</v>
      </c>
      <c r="L8" s="42">
        <f t="shared" si="4"/>
        <v>27.857142857142854</v>
      </c>
    </row>
    <row r="9" spans="1:12" x14ac:dyDescent="0.25">
      <c r="A9" s="21">
        <v>38</v>
      </c>
      <c r="B9" s="36" t="s">
        <v>16</v>
      </c>
      <c r="C9" s="41" t="s">
        <v>12</v>
      </c>
      <c r="D9" s="38">
        <f>COUNT(CADET!G3:G44)</f>
        <v>20</v>
      </c>
      <c r="E9" s="39">
        <f t="shared" si="0"/>
        <v>52.631578947368418</v>
      </c>
      <c r="F9" s="38">
        <f>COUNT(CADET!P3:P44)</f>
        <v>12</v>
      </c>
      <c r="G9" s="39">
        <f t="shared" si="1"/>
        <v>31.578947368421051</v>
      </c>
      <c r="H9" s="38">
        <f>COUNT(CADET!J3:J44)</f>
        <v>11</v>
      </c>
      <c r="I9" s="39">
        <f t="shared" si="2"/>
        <v>28.947368421052634</v>
      </c>
      <c r="J9" s="38">
        <f>COUNT(CADET!M3:M44)</f>
        <v>5</v>
      </c>
      <c r="K9" s="39">
        <f t="shared" si="3"/>
        <v>13.157894736842104</v>
      </c>
      <c r="L9" s="42">
        <f t="shared" si="4"/>
        <v>31.578947368421051</v>
      </c>
    </row>
    <row r="10" spans="1:12" x14ac:dyDescent="0.25">
      <c r="A10" s="21">
        <v>22</v>
      </c>
      <c r="B10" s="36" t="s">
        <v>17</v>
      </c>
      <c r="C10" s="41" t="s">
        <v>10</v>
      </c>
      <c r="D10" s="38">
        <f>COUNT('JUNIOR F '!G3:G44)</f>
        <v>5</v>
      </c>
      <c r="E10" s="39">
        <f t="shared" si="0"/>
        <v>22.727272727272727</v>
      </c>
      <c r="F10" s="38">
        <f>COUNT('JUNIOR F '!P3:P44)</f>
        <v>5</v>
      </c>
      <c r="G10" s="39">
        <f t="shared" si="1"/>
        <v>22.727272727272727</v>
      </c>
      <c r="H10" s="38">
        <f>COUNT('JUNIOR F '!J3:J44)</f>
        <v>2</v>
      </c>
      <c r="I10" s="39">
        <f t="shared" si="2"/>
        <v>9.0909090909090917</v>
      </c>
      <c r="J10" s="38">
        <f>COUNT('JUNIOR F '!M3:M44)</f>
        <v>2</v>
      </c>
      <c r="K10" s="39">
        <f t="shared" si="3"/>
        <v>9.0909090909090917</v>
      </c>
      <c r="L10" s="42">
        <f t="shared" si="4"/>
        <v>15.90909090909091</v>
      </c>
    </row>
    <row r="11" spans="1:12" ht="15.75" thickBot="1" x14ac:dyDescent="0.3">
      <c r="A11" s="22">
        <v>41</v>
      </c>
      <c r="B11" s="43" t="s">
        <v>18</v>
      </c>
      <c r="C11" s="44" t="s">
        <v>12</v>
      </c>
      <c r="D11" s="45">
        <f>COUNT('JUNIOR G '!G3:G42)</f>
        <v>19</v>
      </c>
      <c r="E11" s="46">
        <f t="shared" si="0"/>
        <v>46.341463414634148</v>
      </c>
      <c r="F11" s="45">
        <f>COUNT('JUNIOR G '!P3:P42)</f>
        <v>9</v>
      </c>
      <c r="G11" s="46">
        <f t="shared" si="1"/>
        <v>21.951219512195124</v>
      </c>
      <c r="H11" s="45">
        <f>COUNT('JUNIOR G '!J3:J42)</f>
        <v>5</v>
      </c>
      <c r="I11" s="46">
        <f t="shared" si="2"/>
        <v>12.195121951219512</v>
      </c>
      <c r="J11" s="45">
        <f>COUNT('JUNIOR G '!M3:M42)</f>
        <v>5</v>
      </c>
      <c r="K11" s="46">
        <f t="shared" si="3"/>
        <v>12.195121951219512</v>
      </c>
      <c r="L11" s="47">
        <f t="shared" si="4"/>
        <v>23.170731707317074</v>
      </c>
    </row>
    <row r="12" spans="1:12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x14ac:dyDescent="0.25">
      <c r="A13" s="23">
        <f>A4+A6+A8+A10</f>
        <v>102</v>
      </c>
      <c r="B13" s="99" t="s">
        <v>19</v>
      </c>
      <c r="C13" s="99"/>
      <c r="D13" s="32">
        <f>D4+D6+D8+D10</f>
        <v>28</v>
      </c>
      <c r="E13" s="33">
        <f>D13/A13*100</f>
        <v>27.450980392156865</v>
      </c>
      <c r="F13" s="32">
        <f>F4+F6+F8+F10</f>
        <v>20</v>
      </c>
      <c r="G13" s="33">
        <f>$F13/$A13*100</f>
        <v>19.607843137254903</v>
      </c>
      <c r="H13" s="32">
        <f>H4+H6+H8+H10</f>
        <v>22</v>
      </c>
      <c r="I13" s="33">
        <f>$H13/$A13*100</f>
        <v>21.568627450980394</v>
      </c>
      <c r="J13" s="32">
        <f>J4+J6+J8+J10</f>
        <v>21</v>
      </c>
      <c r="K13" s="33">
        <f>$J13/$A13*100</f>
        <v>20.588235294117645</v>
      </c>
      <c r="L13" s="40">
        <f>AVERAGE(E13,G13,I13,K13)</f>
        <v>22.303921568627452</v>
      </c>
    </row>
    <row r="14" spans="1:12" x14ac:dyDescent="0.25">
      <c r="A14" s="22">
        <f>A5+A7+A9+A11</f>
        <v>168</v>
      </c>
      <c r="B14" s="100" t="s">
        <v>20</v>
      </c>
      <c r="C14" s="100"/>
      <c r="D14" s="45">
        <f>D5+D7+D9+D11</f>
        <v>79</v>
      </c>
      <c r="E14" s="46">
        <f>D14/A14*100</f>
        <v>47.023809523809526</v>
      </c>
      <c r="F14" s="45">
        <f>F5+F7+F9+F11</f>
        <v>38</v>
      </c>
      <c r="G14" s="46">
        <f>$F14/$A14*100</f>
        <v>22.61904761904762</v>
      </c>
      <c r="H14" s="45">
        <f>H5+H7+H9+H11</f>
        <v>48</v>
      </c>
      <c r="I14" s="46">
        <f>$H14/$A14*100</f>
        <v>28.571428571428569</v>
      </c>
      <c r="J14" s="45">
        <f>J5+J7+J9+J11</f>
        <v>37</v>
      </c>
      <c r="K14" s="46">
        <f>$J14/$A14*100</f>
        <v>22.023809523809522</v>
      </c>
      <c r="L14" s="47">
        <f>AVERAGE(E14,G14,I14,K14)</f>
        <v>30.059523809523807</v>
      </c>
    </row>
    <row r="15" spans="1:12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x14ac:dyDescent="0.25">
      <c r="A16" s="24">
        <f>A4+A5</f>
        <v>68</v>
      </c>
      <c r="B16" s="99" t="s">
        <v>21</v>
      </c>
      <c r="C16" s="99"/>
      <c r="D16" s="48">
        <f>D4+D5</f>
        <v>20</v>
      </c>
      <c r="E16" s="33">
        <f>D16/A16*100</f>
        <v>29.411764705882355</v>
      </c>
      <c r="F16" s="32">
        <f>F4+F5</f>
        <v>8</v>
      </c>
      <c r="G16" s="33">
        <f>F16/$A$16*100</f>
        <v>11.76470588235294</v>
      </c>
      <c r="H16" s="32">
        <f>H4+H5</f>
        <v>15</v>
      </c>
      <c r="I16" s="33">
        <f>H16/$A$16*100</f>
        <v>22.058823529411764</v>
      </c>
      <c r="J16" s="32">
        <f>J4+J5</f>
        <v>14</v>
      </c>
      <c r="K16" s="33">
        <f>J16/$A$16*100</f>
        <v>20.588235294117645</v>
      </c>
      <c r="L16" s="40">
        <f>AVERAGE(K16,I16,G16,E16)</f>
        <v>20.955882352941174</v>
      </c>
    </row>
    <row r="17" spans="1:12" x14ac:dyDescent="0.25">
      <c r="A17" s="25">
        <f>A7+A6</f>
        <v>66</v>
      </c>
      <c r="B17" s="101" t="s">
        <v>22</v>
      </c>
      <c r="C17" s="101"/>
      <c r="D17" s="49">
        <f>D6+D7</f>
        <v>31</v>
      </c>
      <c r="E17" s="39">
        <f>D17/A17*100</f>
        <v>46.969696969696969</v>
      </c>
      <c r="F17" s="38">
        <f>F6+F7</f>
        <v>16</v>
      </c>
      <c r="G17" s="39">
        <f>F17/$A$17*100</f>
        <v>24.242424242424242</v>
      </c>
      <c r="H17" s="38">
        <f>H6+H7</f>
        <v>27</v>
      </c>
      <c r="I17" s="39">
        <f>H17/$A$17*100</f>
        <v>40.909090909090914</v>
      </c>
      <c r="J17" s="38">
        <f>J6+J7</f>
        <v>23</v>
      </c>
      <c r="K17" s="39">
        <f>J17/$A$17*100</f>
        <v>34.848484848484851</v>
      </c>
      <c r="L17" s="42">
        <f>AVERAGE(K17,I17,G17,E17)</f>
        <v>36.742424242424242</v>
      </c>
    </row>
    <row r="18" spans="1:12" x14ac:dyDescent="0.25">
      <c r="A18" s="25">
        <f>A8+A9</f>
        <v>73</v>
      </c>
      <c r="B18" s="101" t="s">
        <v>23</v>
      </c>
      <c r="C18" s="101"/>
      <c r="D18" s="49">
        <f>D8+D9</f>
        <v>32</v>
      </c>
      <c r="E18" s="39">
        <f>D18/A18*100</f>
        <v>43.835616438356162</v>
      </c>
      <c r="F18" s="38">
        <f>F8+F9</f>
        <v>20</v>
      </c>
      <c r="G18" s="39">
        <f>F18/$A$18*100</f>
        <v>27.397260273972602</v>
      </c>
      <c r="H18" s="38">
        <f>H8+H9</f>
        <v>21</v>
      </c>
      <c r="I18" s="39">
        <f>H18/$A$18*100</f>
        <v>28.767123287671232</v>
      </c>
      <c r="J18" s="38">
        <f>J8+J9</f>
        <v>14</v>
      </c>
      <c r="K18" s="39">
        <f>J18/$A$18*100</f>
        <v>19.17808219178082</v>
      </c>
      <c r="L18" s="42">
        <f>AVERAGE(K18,I18,G18,E18)</f>
        <v>29.794520547945204</v>
      </c>
    </row>
    <row r="19" spans="1:12" x14ac:dyDescent="0.25">
      <c r="A19" s="26">
        <f>A11+A10</f>
        <v>63</v>
      </c>
      <c r="B19" s="100" t="s">
        <v>24</v>
      </c>
      <c r="C19" s="100"/>
      <c r="D19" s="50">
        <f>D10+D11</f>
        <v>24</v>
      </c>
      <c r="E19" s="46">
        <f>D19/A19*100</f>
        <v>38.095238095238095</v>
      </c>
      <c r="F19" s="45">
        <f>F10+F11</f>
        <v>14</v>
      </c>
      <c r="G19" s="46">
        <f>F19/$A$19*100</f>
        <v>22.222222222222221</v>
      </c>
      <c r="H19" s="45">
        <f>H10+H11</f>
        <v>7</v>
      </c>
      <c r="I19" s="46">
        <f>H19/$A$19*100</f>
        <v>11.111111111111111</v>
      </c>
      <c r="J19" s="45">
        <f>J10+J11</f>
        <v>7</v>
      </c>
      <c r="K19" s="46">
        <f>J19/$A$19*100</f>
        <v>11.111111111111111</v>
      </c>
      <c r="L19" s="47">
        <f>AVERAGE(K19,I19,G19,E19)</f>
        <v>20.634920634920633</v>
      </c>
    </row>
  </sheetData>
  <mergeCells count="10">
    <mergeCell ref="B14:C14"/>
    <mergeCell ref="B16:C16"/>
    <mergeCell ref="B17:C17"/>
    <mergeCell ref="B18:C18"/>
    <mergeCell ref="B19:C19"/>
    <mergeCell ref="D3:E3"/>
    <mergeCell ref="F3:G3"/>
    <mergeCell ref="H3:I3"/>
    <mergeCell ref="J3:K3"/>
    <mergeCell ref="B13:C1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2"/>
  <sheetViews>
    <sheetView topLeftCell="A46" zoomScaleNormal="100" workbookViewId="0">
      <selection activeCell="C14" sqref="C14"/>
    </sheetView>
  </sheetViews>
  <sheetFormatPr baseColWidth="10" defaultColWidth="8.85546875" defaultRowHeight="15" x14ac:dyDescent="0.25"/>
  <cols>
    <col min="1" max="1025" width="10.5703125"/>
  </cols>
  <sheetData>
    <row r="1" spans="1:2" x14ac:dyDescent="0.25">
      <c r="A1" t="s">
        <v>31</v>
      </c>
      <c r="B1" t="s">
        <v>32</v>
      </c>
    </row>
    <row r="2" spans="1:2" x14ac:dyDescent="0.25">
      <c r="A2">
        <v>1</v>
      </c>
      <c r="B2">
        <v>150</v>
      </c>
    </row>
    <row r="3" spans="1:2" x14ac:dyDescent="0.25">
      <c r="A3">
        <v>2</v>
      </c>
      <c r="B3">
        <v>145</v>
      </c>
    </row>
    <row r="4" spans="1:2" x14ac:dyDescent="0.25">
      <c r="A4">
        <v>3</v>
      </c>
      <c r="B4">
        <v>140</v>
      </c>
    </row>
    <row r="5" spans="1:2" x14ac:dyDescent="0.25">
      <c r="A5">
        <v>4</v>
      </c>
      <c r="B5">
        <v>137</v>
      </c>
    </row>
    <row r="6" spans="1:2" x14ac:dyDescent="0.25">
      <c r="A6">
        <v>5</v>
      </c>
      <c r="B6">
        <v>134</v>
      </c>
    </row>
    <row r="7" spans="1:2" x14ac:dyDescent="0.25">
      <c r="A7">
        <v>6</v>
      </c>
      <c r="B7">
        <v>131</v>
      </c>
    </row>
    <row r="8" spans="1:2" x14ac:dyDescent="0.25">
      <c r="A8">
        <v>7</v>
      </c>
      <c r="B8">
        <v>128</v>
      </c>
    </row>
    <row r="9" spans="1:2" x14ac:dyDescent="0.25">
      <c r="A9">
        <v>8</v>
      </c>
      <c r="B9">
        <v>126</v>
      </c>
    </row>
    <row r="10" spans="1:2" x14ac:dyDescent="0.25">
      <c r="A10">
        <v>9</v>
      </c>
      <c r="B10">
        <v>124</v>
      </c>
    </row>
    <row r="11" spans="1:2" x14ac:dyDescent="0.25">
      <c r="A11">
        <v>10</v>
      </c>
      <c r="B11">
        <v>122</v>
      </c>
    </row>
    <row r="12" spans="1:2" x14ac:dyDescent="0.25">
      <c r="A12">
        <v>11</v>
      </c>
      <c r="B12">
        <v>120</v>
      </c>
    </row>
    <row r="13" spans="1:2" x14ac:dyDescent="0.25">
      <c r="A13">
        <v>12</v>
      </c>
      <c r="B13">
        <v>118</v>
      </c>
    </row>
    <row r="14" spans="1:2" x14ac:dyDescent="0.25">
      <c r="A14">
        <v>13</v>
      </c>
      <c r="B14">
        <v>117</v>
      </c>
    </row>
    <row r="15" spans="1:2" x14ac:dyDescent="0.25">
      <c r="A15">
        <v>14</v>
      </c>
      <c r="B15">
        <v>116</v>
      </c>
    </row>
    <row r="16" spans="1:2" x14ac:dyDescent="0.25">
      <c r="A16">
        <v>15</v>
      </c>
      <c r="B16">
        <v>115</v>
      </c>
    </row>
    <row r="17" spans="1:2" x14ac:dyDescent="0.25">
      <c r="A17">
        <v>16</v>
      </c>
      <c r="B17">
        <v>114</v>
      </c>
    </row>
    <row r="18" spans="1:2" x14ac:dyDescent="0.25">
      <c r="A18">
        <v>17</v>
      </c>
      <c r="B18">
        <v>113</v>
      </c>
    </row>
    <row r="19" spans="1:2" x14ac:dyDescent="0.25">
      <c r="A19">
        <v>18</v>
      </c>
      <c r="B19">
        <v>112</v>
      </c>
    </row>
    <row r="20" spans="1:2" x14ac:dyDescent="0.25">
      <c r="A20">
        <v>19</v>
      </c>
      <c r="B20">
        <v>111</v>
      </c>
    </row>
    <row r="21" spans="1:2" x14ac:dyDescent="0.25">
      <c r="A21">
        <v>20</v>
      </c>
      <c r="B21">
        <v>110</v>
      </c>
    </row>
    <row r="22" spans="1:2" x14ac:dyDescent="0.25">
      <c r="A22">
        <v>21</v>
      </c>
      <c r="B22">
        <v>109</v>
      </c>
    </row>
    <row r="23" spans="1:2" x14ac:dyDescent="0.25">
      <c r="A23">
        <v>22</v>
      </c>
      <c r="B23">
        <v>108</v>
      </c>
    </row>
    <row r="24" spans="1:2" x14ac:dyDescent="0.25">
      <c r="A24">
        <v>23</v>
      </c>
      <c r="B24">
        <v>107</v>
      </c>
    </row>
    <row r="25" spans="1:2" x14ac:dyDescent="0.25">
      <c r="A25">
        <v>24</v>
      </c>
      <c r="B25">
        <v>106</v>
      </c>
    </row>
    <row r="26" spans="1:2" x14ac:dyDescent="0.25">
      <c r="A26">
        <v>25</v>
      </c>
      <c r="B26">
        <v>105</v>
      </c>
    </row>
    <row r="27" spans="1:2" x14ac:dyDescent="0.25">
      <c r="A27">
        <v>26</v>
      </c>
      <c r="B27">
        <v>104</v>
      </c>
    </row>
    <row r="28" spans="1:2" x14ac:dyDescent="0.25">
      <c r="A28">
        <v>27</v>
      </c>
      <c r="B28">
        <v>103</v>
      </c>
    </row>
    <row r="29" spans="1:2" x14ac:dyDescent="0.25">
      <c r="A29">
        <v>28</v>
      </c>
      <c r="B29">
        <v>102</v>
      </c>
    </row>
    <row r="30" spans="1:2" x14ac:dyDescent="0.25">
      <c r="A30">
        <v>29</v>
      </c>
      <c r="B30">
        <v>101</v>
      </c>
    </row>
    <row r="31" spans="1:2" x14ac:dyDescent="0.25">
      <c r="A31">
        <v>30</v>
      </c>
      <c r="B31">
        <v>100</v>
      </c>
    </row>
    <row r="32" spans="1:2" x14ac:dyDescent="0.25">
      <c r="A32">
        <v>31</v>
      </c>
      <c r="B32">
        <v>99</v>
      </c>
    </row>
    <row r="33" spans="1:2" x14ac:dyDescent="0.25">
      <c r="A33">
        <v>32</v>
      </c>
      <c r="B33">
        <v>98</v>
      </c>
    </row>
    <row r="34" spans="1:2" x14ac:dyDescent="0.25">
      <c r="A34">
        <v>33</v>
      </c>
      <c r="B34">
        <v>97</v>
      </c>
    </row>
    <row r="35" spans="1:2" x14ac:dyDescent="0.25">
      <c r="A35">
        <v>34</v>
      </c>
      <c r="B35">
        <v>96</v>
      </c>
    </row>
    <row r="36" spans="1:2" x14ac:dyDescent="0.25">
      <c r="A36">
        <v>35</v>
      </c>
      <c r="B36">
        <v>95</v>
      </c>
    </row>
    <row r="37" spans="1:2" x14ac:dyDescent="0.25">
      <c r="A37">
        <v>36</v>
      </c>
      <c r="B37">
        <v>94</v>
      </c>
    </row>
    <row r="38" spans="1:2" x14ac:dyDescent="0.25">
      <c r="A38">
        <v>37</v>
      </c>
      <c r="B38">
        <v>93</v>
      </c>
    </row>
    <row r="39" spans="1:2" x14ac:dyDescent="0.25">
      <c r="A39">
        <v>38</v>
      </c>
      <c r="B39">
        <v>92</v>
      </c>
    </row>
    <row r="40" spans="1:2" x14ac:dyDescent="0.25">
      <c r="A40">
        <v>39</v>
      </c>
      <c r="B40">
        <v>91</v>
      </c>
    </row>
    <row r="41" spans="1:2" x14ac:dyDescent="0.25">
      <c r="A41">
        <v>40</v>
      </c>
      <c r="B41">
        <v>90</v>
      </c>
    </row>
    <row r="42" spans="1:2" x14ac:dyDescent="0.25">
      <c r="A42">
        <v>41</v>
      </c>
      <c r="B42">
        <v>89</v>
      </c>
    </row>
    <row r="43" spans="1:2" x14ac:dyDescent="0.25">
      <c r="A43">
        <v>42</v>
      </c>
      <c r="B43">
        <v>88</v>
      </c>
    </row>
    <row r="44" spans="1:2" x14ac:dyDescent="0.25">
      <c r="A44">
        <v>43</v>
      </c>
      <c r="B44">
        <v>87</v>
      </c>
    </row>
    <row r="45" spans="1:2" x14ac:dyDescent="0.25">
      <c r="A45">
        <v>44</v>
      </c>
      <c r="B45">
        <v>86</v>
      </c>
    </row>
    <row r="46" spans="1:2" x14ac:dyDescent="0.25">
      <c r="A46">
        <v>45</v>
      </c>
      <c r="B46">
        <v>85</v>
      </c>
    </row>
    <row r="47" spans="1:2" x14ac:dyDescent="0.25">
      <c r="A47">
        <v>46</v>
      </c>
      <c r="B47">
        <v>84</v>
      </c>
    </row>
    <row r="48" spans="1:2" x14ac:dyDescent="0.25">
      <c r="A48">
        <v>47</v>
      </c>
      <c r="B48">
        <v>83</v>
      </c>
    </row>
    <row r="49" spans="1:2" x14ac:dyDescent="0.25">
      <c r="A49">
        <v>48</v>
      </c>
      <c r="B49">
        <v>82</v>
      </c>
    </row>
    <row r="50" spans="1:2" x14ac:dyDescent="0.25">
      <c r="A50">
        <v>49</v>
      </c>
      <c r="B50">
        <v>81</v>
      </c>
    </row>
    <row r="51" spans="1:2" x14ac:dyDescent="0.25">
      <c r="A51">
        <v>50</v>
      </c>
      <c r="B51">
        <v>80</v>
      </c>
    </row>
    <row r="52" spans="1:2" x14ac:dyDescent="0.25">
      <c r="A52">
        <v>51</v>
      </c>
      <c r="B52">
        <v>79</v>
      </c>
    </row>
    <row r="53" spans="1:2" x14ac:dyDescent="0.25">
      <c r="A53">
        <v>52</v>
      </c>
      <c r="B53">
        <v>78</v>
      </c>
    </row>
    <row r="54" spans="1:2" x14ac:dyDescent="0.25">
      <c r="A54">
        <v>53</v>
      </c>
      <c r="B54">
        <v>77</v>
      </c>
    </row>
    <row r="55" spans="1:2" x14ac:dyDescent="0.25">
      <c r="A55">
        <v>54</v>
      </c>
      <c r="B55">
        <v>76</v>
      </c>
    </row>
    <row r="56" spans="1:2" x14ac:dyDescent="0.25">
      <c r="A56">
        <v>55</v>
      </c>
      <c r="B56">
        <v>75</v>
      </c>
    </row>
    <row r="57" spans="1:2" x14ac:dyDescent="0.25">
      <c r="A57">
        <v>56</v>
      </c>
      <c r="B57">
        <v>74</v>
      </c>
    </row>
    <row r="58" spans="1:2" x14ac:dyDescent="0.25">
      <c r="A58">
        <v>57</v>
      </c>
      <c r="B58">
        <v>73</v>
      </c>
    </row>
    <row r="59" spans="1:2" x14ac:dyDescent="0.25">
      <c r="A59">
        <v>58</v>
      </c>
      <c r="B59">
        <v>72</v>
      </c>
    </row>
    <row r="60" spans="1:2" x14ac:dyDescent="0.25">
      <c r="A60">
        <v>59</v>
      </c>
      <c r="B60">
        <v>71</v>
      </c>
    </row>
    <row r="61" spans="1:2" x14ac:dyDescent="0.25">
      <c r="A61">
        <v>60</v>
      </c>
      <c r="B61">
        <v>70</v>
      </c>
    </row>
    <row r="62" spans="1:2" x14ac:dyDescent="0.25">
      <c r="A62">
        <v>61</v>
      </c>
      <c r="B62">
        <v>69</v>
      </c>
    </row>
    <row r="63" spans="1:2" x14ac:dyDescent="0.25">
      <c r="A63">
        <v>62</v>
      </c>
      <c r="B63">
        <v>68</v>
      </c>
    </row>
    <row r="64" spans="1:2" x14ac:dyDescent="0.25">
      <c r="A64">
        <v>63</v>
      </c>
      <c r="B64">
        <v>67</v>
      </c>
    </row>
    <row r="65" spans="1:2" x14ac:dyDescent="0.25">
      <c r="A65">
        <v>64</v>
      </c>
      <c r="B65">
        <v>66</v>
      </c>
    </row>
    <row r="66" spans="1:2" x14ac:dyDescent="0.25">
      <c r="A66">
        <v>65</v>
      </c>
      <c r="B66">
        <v>65</v>
      </c>
    </row>
    <row r="67" spans="1:2" x14ac:dyDescent="0.25">
      <c r="A67">
        <v>66</v>
      </c>
      <c r="B67">
        <v>64</v>
      </c>
    </row>
    <row r="68" spans="1:2" x14ac:dyDescent="0.25">
      <c r="A68">
        <v>67</v>
      </c>
      <c r="B68">
        <v>63</v>
      </c>
    </row>
    <row r="69" spans="1:2" x14ac:dyDescent="0.25">
      <c r="A69">
        <v>68</v>
      </c>
      <c r="B69">
        <v>62</v>
      </c>
    </row>
    <row r="70" spans="1:2" x14ac:dyDescent="0.25">
      <c r="A70">
        <v>69</v>
      </c>
      <c r="B70">
        <v>61</v>
      </c>
    </row>
    <row r="71" spans="1:2" x14ac:dyDescent="0.25">
      <c r="A71">
        <v>70</v>
      </c>
      <c r="B71">
        <v>60</v>
      </c>
    </row>
    <row r="72" spans="1:2" x14ac:dyDescent="0.25">
      <c r="A72">
        <v>71</v>
      </c>
      <c r="B72">
        <v>59</v>
      </c>
    </row>
    <row r="73" spans="1:2" x14ac:dyDescent="0.25">
      <c r="A73">
        <v>72</v>
      </c>
      <c r="B73">
        <v>58</v>
      </c>
    </row>
    <row r="74" spans="1:2" x14ac:dyDescent="0.25">
      <c r="A74">
        <v>73</v>
      </c>
      <c r="B74">
        <v>57</v>
      </c>
    </row>
    <row r="75" spans="1:2" x14ac:dyDescent="0.25">
      <c r="A75">
        <v>74</v>
      </c>
      <c r="B75">
        <v>56</v>
      </c>
    </row>
    <row r="76" spans="1:2" x14ac:dyDescent="0.25">
      <c r="A76">
        <v>75</v>
      </c>
      <c r="B76">
        <v>55</v>
      </c>
    </row>
    <row r="77" spans="1:2" x14ac:dyDescent="0.25">
      <c r="A77">
        <v>76</v>
      </c>
      <c r="B77">
        <v>54</v>
      </c>
    </row>
    <row r="78" spans="1:2" x14ac:dyDescent="0.25">
      <c r="A78">
        <v>77</v>
      </c>
      <c r="B78">
        <v>53</v>
      </c>
    </row>
    <row r="79" spans="1:2" x14ac:dyDescent="0.25">
      <c r="A79">
        <v>78</v>
      </c>
      <c r="B79">
        <v>52</v>
      </c>
    </row>
    <row r="80" spans="1:2" x14ac:dyDescent="0.25">
      <c r="A80">
        <v>79</v>
      </c>
      <c r="B80">
        <v>51</v>
      </c>
    </row>
    <row r="81" spans="1:2" x14ac:dyDescent="0.25">
      <c r="A81">
        <v>80</v>
      </c>
      <c r="B81">
        <v>50</v>
      </c>
    </row>
    <row r="82" spans="1:2" x14ac:dyDescent="0.25">
      <c r="A82">
        <v>81</v>
      </c>
      <c r="B82">
        <v>49</v>
      </c>
    </row>
    <row r="83" spans="1:2" x14ac:dyDescent="0.25">
      <c r="A83">
        <v>82</v>
      </c>
      <c r="B83">
        <v>48</v>
      </c>
    </row>
    <row r="84" spans="1:2" x14ac:dyDescent="0.25">
      <c r="A84">
        <v>83</v>
      </c>
      <c r="B84">
        <v>47</v>
      </c>
    </row>
    <row r="85" spans="1:2" x14ac:dyDescent="0.25">
      <c r="A85">
        <v>84</v>
      </c>
      <c r="B85">
        <v>46</v>
      </c>
    </row>
    <row r="86" spans="1:2" x14ac:dyDescent="0.25">
      <c r="A86">
        <v>85</v>
      </c>
      <c r="B86">
        <v>45</v>
      </c>
    </row>
    <row r="87" spans="1:2" x14ac:dyDescent="0.25">
      <c r="A87">
        <v>86</v>
      </c>
      <c r="B87">
        <v>44</v>
      </c>
    </row>
    <row r="88" spans="1:2" x14ac:dyDescent="0.25">
      <c r="A88">
        <v>87</v>
      </c>
      <c r="B88">
        <v>43</v>
      </c>
    </row>
    <row r="89" spans="1:2" x14ac:dyDescent="0.25">
      <c r="A89">
        <v>88</v>
      </c>
      <c r="B89">
        <v>42</v>
      </c>
    </row>
    <row r="90" spans="1:2" x14ac:dyDescent="0.25">
      <c r="A90">
        <v>89</v>
      </c>
      <c r="B90">
        <v>41</v>
      </c>
    </row>
    <row r="91" spans="1:2" x14ac:dyDescent="0.25">
      <c r="A91">
        <v>90</v>
      </c>
      <c r="B91">
        <v>40</v>
      </c>
    </row>
    <row r="92" spans="1:2" x14ac:dyDescent="0.25">
      <c r="A92">
        <v>91</v>
      </c>
      <c r="B92">
        <v>39</v>
      </c>
    </row>
    <row r="93" spans="1:2" x14ac:dyDescent="0.25">
      <c r="A93">
        <v>92</v>
      </c>
      <c r="B93">
        <v>38</v>
      </c>
    </row>
    <row r="94" spans="1:2" x14ac:dyDescent="0.25">
      <c r="A94">
        <v>93</v>
      </c>
      <c r="B94">
        <v>37</v>
      </c>
    </row>
    <row r="95" spans="1:2" x14ac:dyDescent="0.25">
      <c r="A95">
        <v>94</v>
      </c>
      <c r="B95">
        <v>36</v>
      </c>
    </row>
    <row r="96" spans="1:2" x14ac:dyDescent="0.25">
      <c r="A96">
        <v>95</v>
      </c>
      <c r="B96">
        <v>35</v>
      </c>
    </row>
    <row r="97" spans="1:2" x14ac:dyDescent="0.25">
      <c r="A97">
        <v>96</v>
      </c>
      <c r="B97">
        <v>34</v>
      </c>
    </row>
    <row r="98" spans="1:2" x14ac:dyDescent="0.25">
      <c r="A98">
        <v>97</v>
      </c>
      <c r="B98">
        <v>33</v>
      </c>
    </row>
    <row r="99" spans="1:2" x14ac:dyDescent="0.25">
      <c r="A99">
        <v>98</v>
      </c>
      <c r="B99">
        <v>32</v>
      </c>
    </row>
    <row r="100" spans="1:2" x14ac:dyDescent="0.25">
      <c r="A100">
        <v>99</v>
      </c>
      <c r="B100">
        <v>31</v>
      </c>
    </row>
    <row r="101" spans="1:2" x14ac:dyDescent="0.25">
      <c r="A101">
        <v>100</v>
      </c>
      <c r="B101">
        <v>30</v>
      </c>
    </row>
    <row r="102" spans="1:2" x14ac:dyDescent="0.25">
      <c r="A102">
        <v>101</v>
      </c>
      <c r="B102">
        <v>29</v>
      </c>
    </row>
    <row r="103" spans="1:2" x14ac:dyDescent="0.25">
      <c r="A103">
        <v>102</v>
      </c>
      <c r="B103">
        <v>28</v>
      </c>
    </row>
    <row r="104" spans="1:2" x14ac:dyDescent="0.25">
      <c r="A104">
        <v>103</v>
      </c>
      <c r="B104">
        <v>27</v>
      </c>
    </row>
    <row r="105" spans="1:2" x14ac:dyDescent="0.25">
      <c r="A105">
        <v>104</v>
      </c>
      <c r="B105">
        <v>26</v>
      </c>
    </row>
    <row r="106" spans="1:2" x14ac:dyDescent="0.25">
      <c r="A106">
        <v>105</v>
      </c>
      <c r="B106">
        <v>25</v>
      </c>
    </row>
    <row r="107" spans="1:2" x14ac:dyDescent="0.25">
      <c r="A107">
        <v>106</v>
      </c>
      <c r="B107">
        <v>24</v>
      </c>
    </row>
    <row r="108" spans="1:2" x14ac:dyDescent="0.25">
      <c r="A108">
        <v>107</v>
      </c>
      <c r="B108">
        <v>23</v>
      </c>
    </row>
    <row r="109" spans="1:2" x14ac:dyDescent="0.25">
      <c r="A109">
        <v>108</v>
      </c>
      <c r="B109">
        <v>22</v>
      </c>
    </row>
    <row r="110" spans="1:2" x14ac:dyDescent="0.25">
      <c r="A110">
        <v>109</v>
      </c>
      <c r="B110">
        <v>21</v>
      </c>
    </row>
    <row r="111" spans="1:2" x14ac:dyDescent="0.25">
      <c r="A111">
        <v>110</v>
      </c>
      <c r="B111">
        <v>20</v>
      </c>
    </row>
    <row r="112" spans="1:2" x14ac:dyDescent="0.25">
      <c r="A112">
        <v>111</v>
      </c>
      <c r="B112">
        <v>19</v>
      </c>
    </row>
    <row r="113" spans="1:2" x14ac:dyDescent="0.25">
      <c r="A113">
        <v>112</v>
      </c>
      <c r="B113">
        <v>18</v>
      </c>
    </row>
    <row r="114" spans="1:2" x14ac:dyDescent="0.25">
      <c r="A114">
        <v>113</v>
      </c>
      <c r="B114">
        <v>17</v>
      </c>
    </row>
    <row r="115" spans="1:2" x14ac:dyDescent="0.25">
      <c r="A115">
        <v>114</v>
      </c>
      <c r="B115">
        <v>16</v>
      </c>
    </row>
    <row r="116" spans="1:2" x14ac:dyDescent="0.25">
      <c r="A116">
        <v>115</v>
      </c>
      <c r="B116">
        <v>15</v>
      </c>
    </row>
    <row r="117" spans="1:2" x14ac:dyDescent="0.25">
      <c r="A117">
        <v>116</v>
      </c>
      <c r="B117">
        <v>14</v>
      </c>
    </row>
    <row r="118" spans="1:2" x14ac:dyDescent="0.25">
      <c r="A118">
        <v>117</v>
      </c>
      <c r="B118">
        <v>13</v>
      </c>
    </row>
    <row r="119" spans="1:2" x14ac:dyDescent="0.25">
      <c r="A119">
        <v>118</v>
      </c>
      <c r="B119">
        <v>12</v>
      </c>
    </row>
    <row r="120" spans="1:2" x14ac:dyDescent="0.25">
      <c r="A120">
        <v>119</v>
      </c>
      <c r="B120">
        <v>11</v>
      </c>
    </row>
    <row r="121" spans="1:2" x14ac:dyDescent="0.25">
      <c r="A121">
        <v>120</v>
      </c>
      <c r="B121">
        <v>10</v>
      </c>
    </row>
    <row r="122" spans="1:2" x14ac:dyDescent="0.25">
      <c r="A122">
        <v>121</v>
      </c>
      <c r="B122">
        <v>9</v>
      </c>
    </row>
    <row r="123" spans="1:2" x14ac:dyDescent="0.25">
      <c r="A123">
        <v>122</v>
      </c>
      <c r="B123">
        <v>8</v>
      </c>
    </row>
    <row r="124" spans="1:2" x14ac:dyDescent="0.25">
      <c r="A124">
        <v>123</v>
      </c>
      <c r="B124">
        <v>7</v>
      </c>
    </row>
    <row r="125" spans="1:2" x14ac:dyDescent="0.25">
      <c r="A125">
        <v>124</v>
      </c>
      <c r="B125">
        <v>6</v>
      </c>
    </row>
    <row r="126" spans="1:2" x14ac:dyDescent="0.25">
      <c r="A126">
        <v>125</v>
      </c>
      <c r="B126">
        <v>5</v>
      </c>
    </row>
    <row r="127" spans="1:2" x14ac:dyDescent="0.25">
      <c r="A127">
        <v>126</v>
      </c>
      <c r="B127">
        <v>4</v>
      </c>
    </row>
    <row r="128" spans="1:2" x14ac:dyDescent="0.25">
      <c r="A128">
        <v>127</v>
      </c>
      <c r="B128">
        <v>3</v>
      </c>
    </row>
    <row r="129" spans="1:2" x14ac:dyDescent="0.25">
      <c r="A129">
        <v>128</v>
      </c>
      <c r="B129">
        <v>2</v>
      </c>
    </row>
    <row r="130" spans="1:2" x14ac:dyDescent="0.25">
      <c r="A130">
        <v>129</v>
      </c>
      <c r="B130">
        <v>1</v>
      </c>
    </row>
    <row r="131" spans="1:2" x14ac:dyDescent="0.25">
      <c r="A131">
        <v>130</v>
      </c>
      <c r="B131">
        <v>0</v>
      </c>
    </row>
    <row r="132" spans="1:2" x14ac:dyDescent="0.25">
      <c r="A132" t="s">
        <v>36</v>
      </c>
      <c r="B132">
        <v>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zoomScaleNormal="100" workbookViewId="0">
      <selection activeCell="C13" sqref="C13"/>
    </sheetView>
  </sheetViews>
  <sheetFormatPr baseColWidth="10" defaultColWidth="8.85546875" defaultRowHeight="15" x14ac:dyDescent="0.25"/>
  <cols>
    <col min="1" max="1" width="14.85546875" style="2" bestFit="1" customWidth="1"/>
    <col min="2" max="2" width="13.5703125" style="2" bestFit="1" customWidth="1"/>
    <col min="3" max="3" width="33.140625" style="2" bestFit="1" customWidth="1"/>
    <col min="4" max="4" width="14.85546875" style="2" bestFit="1" customWidth="1"/>
    <col min="5" max="5" width="13.5703125" style="2" bestFit="1" customWidth="1"/>
    <col min="6" max="6" width="5.28515625" style="2" bestFit="1" customWidth="1"/>
    <col min="7" max="7" width="8.85546875" style="2"/>
    <col min="8" max="8" width="7.5703125" style="2" bestFit="1" customWidth="1"/>
    <col min="9" max="9" width="5.28515625" style="2" bestFit="1" customWidth="1"/>
    <col min="10" max="10" width="8.85546875" style="2"/>
    <col min="11" max="11" width="7.5703125" style="2" bestFit="1" customWidth="1"/>
    <col min="12" max="12" width="5.85546875" style="2" customWidth="1"/>
    <col min="13" max="13" width="8.85546875" style="2"/>
    <col min="14" max="14" width="7.5703125" style="2" bestFit="1" customWidth="1"/>
    <col min="15" max="15" width="5.28515625" style="2" bestFit="1" customWidth="1"/>
    <col min="16" max="16" width="8.85546875" style="2"/>
    <col min="17" max="17" width="7.5703125" style="2" bestFit="1" customWidth="1"/>
    <col min="18" max="18" width="10.5703125" style="2" customWidth="1"/>
    <col min="19" max="19" width="14.140625" style="2" bestFit="1" customWidth="1"/>
    <col min="20" max="1025" width="10.5703125" style="2"/>
    <col min="1026" max="16384" width="8.85546875" style="2"/>
  </cols>
  <sheetData>
    <row r="1" spans="1:19" ht="52.9" customHeight="1" thickBot="1" x14ac:dyDescent="0.3">
      <c r="A1" s="102" t="s">
        <v>25</v>
      </c>
      <c r="B1" s="102" t="s">
        <v>26</v>
      </c>
      <c r="C1" s="102" t="s">
        <v>27</v>
      </c>
      <c r="D1" s="102" t="s">
        <v>28</v>
      </c>
      <c r="E1" s="102" t="s">
        <v>2</v>
      </c>
      <c r="F1" s="106" t="s">
        <v>245</v>
      </c>
      <c r="G1" s="107"/>
      <c r="H1" s="108"/>
      <c r="I1" s="106" t="s">
        <v>300</v>
      </c>
      <c r="J1" s="107"/>
      <c r="K1" s="108"/>
      <c r="L1" s="106" t="s">
        <v>244</v>
      </c>
      <c r="M1" s="107"/>
      <c r="N1" s="108"/>
      <c r="O1" s="109" t="s">
        <v>246</v>
      </c>
      <c r="P1" s="110"/>
      <c r="Q1" s="111"/>
      <c r="R1" s="104" t="s">
        <v>29</v>
      </c>
      <c r="S1" s="104" t="s">
        <v>30</v>
      </c>
    </row>
    <row r="2" spans="1:19" ht="14.45" customHeight="1" thickBot="1" x14ac:dyDescent="0.3">
      <c r="A2" s="103"/>
      <c r="B2" s="103"/>
      <c r="C2" s="103"/>
      <c r="D2" s="103"/>
      <c r="E2" s="103"/>
      <c r="F2" s="52"/>
      <c r="G2" s="52" t="s">
        <v>31</v>
      </c>
      <c r="H2" s="52" t="s">
        <v>32</v>
      </c>
      <c r="I2" s="8"/>
      <c r="J2" s="9" t="s">
        <v>31</v>
      </c>
      <c r="K2" s="10" t="s">
        <v>32</v>
      </c>
      <c r="L2" s="8"/>
      <c r="M2" s="12" t="s">
        <v>31</v>
      </c>
      <c r="N2" s="11" t="s">
        <v>32</v>
      </c>
      <c r="O2" s="8"/>
      <c r="P2" s="13" t="s">
        <v>31</v>
      </c>
      <c r="Q2" s="9" t="s">
        <v>32</v>
      </c>
      <c r="R2" s="105"/>
      <c r="S2" s="105"/>
    </row>
    <row r="3" spans="1:19" x14ac:dyDescent="0.25">
      <c r="A3" s="79" t="s">
        <v>33</v>
      </c>
      <c r="B3" s="80" t="s">
        <v>250</v>
      </c>
      <c r="C3" s="57" t="s">
        <v>34</v>
      </c>
      <c r="D3" s="66" t="s">
        <v>10</v>
      </c>
      <c r="E3" s="57" t="s">
        <v>301</v>
      </c>
      <c r="F3" s="66" t="s">
        <v>35</v>
      </c>
      <c r="G3" s="57">
        <v>1</v>
      </c>
      <c r="H3" s="66">
        <f>LOOKUP(BENJAMINE!$G$3:$G$30,'TABLE DE VALEURS'!$A$1:$B$132)</f>
        <v>150</v>
      </c>
      <c r="I3" s="53" t="s">
        <v>35</v>
      </c>
      <c r="J3" s="57">
        <v>1</v>
      </c>
      <c r="K3" s="65">
        <f>LOOKUP(BENJAMINE!J$3:$J$30,'TABLE DE VALEURS'!$A$1:$B$132)</f>
        <v>150</v>
      </c>
      <c r="L3" s="53" t="s">
        <v>35</v>
      </c>
      <c r="M3" s="57">
        <v>1</v>
      </c>
      <c r="N3" s="65">
        <f>LOOKUP(BENJAMINE!$M$3:M$30,'TABLE DE VALEURS'!$A$1:$B$132)</f>
        <v>150</v>
      </c>
      <c r="O3" s="53" t="s">
        <v>35</v>
      </c>
      <c r="P3" s="57">
        <v>2</v>
      </c>
      <c r="Q3" s="6">
        <f>LOOKUP(BENJAMINE!$P$3:P$30,'TABLE DE VALEURS'!$A$1:$B$132)</f>
        <v>145</v>
      </c>
      <c r="R3" s="74">
        <f t="shared" ref="R3:R30" si="0">H3+1.5*K3+N3+2*Q3</f>
        <v>815</v>
      </c>
      <c r="S3" s="75">
        <f t="shared" ref="S3:S30" si="1">RANK($R3,R$3:R$30)</f>
        <v>1</v>
      </c>
    </row>
    <row r="4" spans="1:19" x14ac:dyDescent="0.25">
      <c r="A4" s="81" t="s">
        <v>37</v>
      </c>
      <c r="B4" s="82" t="s">
        <v>251</v>
      </c>
      <c r="C4" s="1" t="s">
        <v>38</v>
      </c>
      <c r="D4" s="59" t="s">
        <v>10</v>
      </c>
      <c r="E4" s="1" t="s">
        <v>301</v>
      </c>
      <c r="F4" s="59" t="s">
        <v>35</v>
      </c>
      <c r="G4" s="1">
        <v>2</v>
      </c>
      <c r="H4" s="58">
        <f>LOOKUP(BENJAMINE!$G$3:$G$30,'TABLE DE VALEURS'!$A$1:$B$132)</f>
        <v>145</v>
      </c>
      <c r="I4" s="1" t="s">
        <v>35</v>
      </c>
      <c r="J4" s="1" t="s">
        <v>36</v>
      </c>
      <c r="K4" s="62">
        <f>LOOKUP(BENJAMINE!J$3:$J$30,'TABLE DE VALEURS'!$A$1:$B$132)</f>
        <v>0</v>
      </c>
      <c r="L4" s="1" t="s">
        <v>35</v>
      </c>
      <c r="M4" s="1">
        <v>2</v>
      </c>
      <c r="N4" s="62">
        <f>LOOKUP(BENJAMINE!$M$3:M$30,'TABLE DE VALEURS'!$A$1:$B$132)</f>
        <v>145</v>
      </c>
      <c r="O4" s="1" t="s">
        <v>35</v>
      </c>
      <c r="P4" s="1">
        <v>3</v>
      </c>
      <c r="Q4" s="7">
        <f>LOOKUP(BENJAMINE!$P$3:P$30,'TABLE DE VALEURS'!$A$1:$B$132)</f>
        <v>140</v>
      </c>
      <c r="R4" s="76">
        <f t="shared" ref="R4:R12" si="2">H4+1.5*K4+N4+2*Q4</f>
        <v>570</v>
      </c>
      <c r="S4" s="76">
        <f t="shared" ref="S4:S12" si="3">RANK($R4,R$3:R$30)</f>
        <v>2</v>
      </c>
    </row>
    <row r="5" spans="1:19" x14ac:dyDescent="0.25">
      <c r="A5" s="85" t="s">
        <v>39</v>
      </c>
      <c r="B5" s="86" t="s">
        <v>40</v>
      </c>
      <c r="C5" s="1" t="s">
        <v>38</v>
      </c>
      <c r="D5" s="59" t="s">
        <v>10</v>
      </c>
      <c r="E5" s="1" t="s">
        <v>301</v>
      </c>
      <c r="F5" s="59" t="s">
        <v>35</v>
      </c>
      <c r="G5" s="1">
        <v>3</v>
      </c>
      <c r="H5" s="58">
        <f>LOOKUP(BENJAMINE!$G$3:$G$30,'TABLE DE VALEURS'!$A$1:$B$132)</f>
        <v>140</v>
      </c>
      <c r="I5" s="1" t="s">
        <v>35</v>
      </c>
      <c r="J5" s="1">
        <v>2</v>
      </c>
      <c r="K5" s="62">
        <f>LOOKUP(BENJAMINE!J$3:$J$30,'TABLE DE VALEURS'!$A$1:$B$132)</f>
        <v>145</v>
      </c>
      <c r="L5" s="1" t="s">
        <v>35</v>
      </c>
      <c r="M5" s="1">
        <v>5</v>
      </c>
      <c r="N5" s="62">
        <f>LOOKUP(BENJAMINE!$M$3:M$30,'TABLE DE VALEURS'!$A$1:$B$132)</f>
        <v>134</v>
      </c>
      <c r="O5" s="1" t="s">
        <v>35</v>
      </c>
      <c r="P5" s="1" t="s">
        <v>36</v>
      </c>
      <c r="Q5" s="7">
        <f>LOOKUP(BENJAMINE!$P$3:P$30,'TABLE DE VALEURS'!$A$1:$B$132)</f>
        <v>0</v>
      </c>
      <c r="R5" s="76">
        <f t="shared" si="2"/>
        <v>491.5</v>
      </c>
      <c r="S5" s="76">
        <f t="shared" si="3"/>
        <v>3</v>
      </c>
    </row>
    <row r="6" spans="1:19" x14ac:dyDescent="0.25">
      <c r="A6" s="1" t="s">
        <v>41</v>
      </c>
      <c r="B6" s="59" t="s">
        <v>42</v>
      </c>
      <c r="C6" s="1" t="s">
        <v>43</v>
      </c>
      <c r="D6" s="59" t="s">
        <v>10</v>
      </c>
      <c r="E6" s="1" t="s">
        <v>301</v>
      </c>
      <c r="F6" s="59" t="s">
        <v>35</v>
      </c>
      <c r="G6" s="1" t="s">
        <v>36</v>
      </c>
      <c r="H6" s="58">
        <f>LOOKUP(BENJAMINE!$G$3:$G$30,'TABLE DE VALEURS'!$A$1:$B$132)</f>
        <v>0</v>
      </c>
      <c r="I6" s="1" t="s">
        <v>35</v>
      </c>
      <c r="J6" s="1" t="s">
        <v>36</v>
      </c>
      <c r="K6" s="62">
        <f>LOOKUP(BENJAMINE!J$3:$J$30,'TABLE DE VALEURS'!$A$1:$B$132)</f>
        <v>0</v>
      </c>
      <c r="L6" s="1" t="s">
        <v>35</v>
      </c>
      <c r="M6" s="1" t="s">
        <v>36</v>
      </c>
      <c r="N6" s="62">
        <f>LOOKUP(BENJAMINE!$M$3:M$30,'TABLE DE VALEURS'!$A$1:$B$132)</f>
        <v>0</v>
      </c>
      <c r="O6" s="1" t="s">
        <v>35</v>
      </c>
      <c r="P6" s="1" t="s">
        <v>36</v>
      </c>
      <c r="Q6" s="7">
        <f>LOOKUP(BENJAMINE!$P$3:P$30,'TABLE DE VALEURS'!$A$1:$B$132)</f>
        <v>0</v>
      </c>
      <c r="R6" s="76">
        <f t="shared" si="2"/>
        <v>0</v>
      </c>
      <c r="S6" s="76">
        <f t="shared" si="3"/>
        <v>4</v>
      </c>
    </row>
    <row r="7" spans="1:19" x14ac:dyDescent="0.25">
      <c r="A7" s="1" t="s">
        <v>44</v>
      </c>
      <c r="B7" s="59" t="s">
        <v>45</v>
      </c>
      <c r="C7" s="1" t="s">
        <v>43</v>
      </c>
      <c r="D7" s="59" t="s">
        <v>10</v>
      </c>
      <c r="E7" s="1" t="s">
        <v>301</v>
      </c>
      <c r="F7" s="59" t="s">
        <v>35</v>
      </c>
      <c r="G7" s="1" t="s">
        <v>36</v>
      </c>
      <c r="H7" s="58">
        <f>LOOKUP(BENJAMINE!$G$3:$G$30,'TABLE DE VALEURS'!$A$1:$B$132)</f>
        <v>0</v>
      </c>
      <c r="I7" s="1" t="s">
        <v>35</v>
      </c>
      <c r="J7" s="1" t="s">
        <v>36</v>
      </c>
      <c r="K7" s="62">
        <f>LOOKUP(BENJAMINE!J$3:$J$30,'TABLE DE VALEURS'!$A$1:$B$132)</f>
        <v>0</v>
      </c>
      <c r="L7" s="1" t="s">
        <v>35</v>
      </c>
      <c r="M7" s="1" t="s">
        <v>36</v>
      </c>
      <c r="N7" s="62">
        <f>LOOKUP(BENJAMINE!$M$3:M$30,'TABLE DE VALEURS'!$A$1:$B$132)</f>
        <v>0</v>
      </c>
      <c r="O7" s="1" t="s">
        <v>35</v>
      </c>
      <c r="P7" s="1" t="s">
        <v>36</v>
      </c>
      <c r="Q7" s="7">
        <f>LOOKUP(BENJAMINE!$P$3:P$30,'TABLE DE VALEURS'!$A$1:$B$132)</f>
        <v>0</v>
      </c>
      <c r="R7" s="76">
        <f t="shared" si="2"/>
        <v>0</v>
      </c>
      <c r="S7" s="76">
        <f t="shared" si="3"/>
        <v>4</v>
      </c>
    </row>
    <row r="8" spans="1:19" x14ac:dyDescent="0.25">
      <c r="A8" s="1" t="s">
        <v>46</v>
      </c>
      <c r="B8" s="59" t="s">
        <v>168</v>
      </c>
      <c r="C8" s="1" t="s">
        <v>276</v>
      </c>
      <c r="D8" s="59" t="s">
        <v>10</v>
      </c>
      <c r="E8" s="1" t="s">
        <v>301</v>
      </c>
      <c r="F8" s="59" t="s">
        <v>35</v>
      </c>
      <c r="G8" s="1" t="s">
        <v>36</v>
      </c>
      <c r="H8" s="58">
        <f>LOOKUP(BENJAMINE!$G$3:$G$30,'TABLE DE VALEURS'!$A$1:$B$132)</f>
        <v>0</v>
      </c>
      <c r="I8" s="1" t="s">
        <v>35</v>
      </c>
      <c r="J8" s="1" t="s">
        <v>36</v>
      </c>
      <c r="K8" s="62">
        <f>LOOKUP(BENJAMINE!J$3:$J$30,'TABLE DE VALEURS'!$A$1:$B$132)</f>
        <v>0</v>
      </c>
      <c r="L8" s="1" t="s">
        <v>35</v>
      </c>
      <c r="M8" s="1" t="s">
        <v>36</v>
      </c>
      <c r="N8" s="62">
        <f>LOOKUP(BENJAMINE!$M$3:M$30,'TABLE DE VALEURS'!$A$1:$B$132)</f>
        <v>0</v>
      </c>
      <c r="O8" s="1" t="s">
        <v>35</v>
      </c>
      <c r="P8" s="1" t="s">
        <v>36</v>
      </c>
      <c r="Q8" s="7">
        <f>LOOKUP(BENJAMINE!$P$3:P$30,'TABLE DE VALEURS'!$A$1:$B$132)</f>
        <v>0</v>
      </c>
      <c r="R8" s="76">
        <f t="shared" si="2"/>
        <v>0</v>
      </c>
      <c r="S8" s="76">
        <f t="shared" si="3"/>
        <v>4</v>
      </c>
    </row>
    <row r="9" spans="1:19" x14ac:dyDescent="0.25">
      <c r="A9" s="1" t="s">
        <v>47</v>
      </c>
      <c r="B9" s="59" t="s">
        <v>247</v>
      </c>
      <c r="C9" s="1" t="s">
        <v>276</v>
      </c>
      <c r="D9" s="59" t="s">
        <v>10</v>
      </c>
      <c r="E9" s="1" t="s">
        <v>301</v>
      </c>
      <c r="F9" s="59" t="s">
        <v>35</v>
      </c>
      <c r="G9" s="1" t="s">
        <v>36</v>
      </c>
      <c r="H9" s="58">
        <f>LOOKUP(BENJAMINE!$G$3:$G$30,'TABLE DE VALEURS'!$A$1:$B$132)</f>
        <v>0</v>
      </c>
      <c r="I9" s="1" t="s">
        <v>35</v>
      </c>
      <c r="J9" s="1" t="s">
        <v>36</v>
      </c>
      <c r="K9" s="62">
        <f>LOOKUP(BENJAMINE!J$3:$J$30,'TABLE DE VALEURS'!$A$1:$B$132)</f>
        <v>0</v>
      </c>
      <c r="L9" s="1" t="s">
        <v>35</v>
      </c>
      <c r="M9" s="1" t="s">
        <v>36</v>
      </c>
      <c r="N9" s="62">
        <f>LOOKUP(BENJAMINE!$M$3:M$30,'TABLE DE VALEURS'!$A$1:$B$132)</f>
        <v>0</v>
      </c>
      <c r="O9" s="1" t="s">
        <v>35</v>
      </c>
      <c r="P9" s="1" t="s">
        <v>36</v>
      </c>
      <c r="Q9" s="7">
        <f>LOOKUP(BENJAMINE!$P$3:P$30,'TABLE DE VALEURS'!$A$1:$B$132)</f>
        <v>0</v>
      </c>
      <c r="R9" s="76">
        <f t="shared" si="2"/>
        <v>0</v>
      </c>
      <c r="S9" s="76">
        <f t="shared" si="3"/>
        <v>4</v>
      </c>
    </row>
    <row r="10" spans="1:19" x14ac:dyDescent="0.25">
      <c r="A10" s="1" t="s">
        <v>48</v>
      </c>
      <c r="B10" s="59" t="s">
        <v>248</v>
      </c>
      <c r="C10" s="1" t="s">
        <v>275</v>
      </c>
      <c r="D10" s="59" t="s">
        <v>10</v>
      </c>
      <c r="E10" s="1" t="s">
        <v>301</v>
      </c>
      <c r="F10" s="59" t="s">
        <v>35</v>
      </c>
      <c r="G10" s="1" t="s">
        <v>36</v>
      </c>
      <c r="H10" s="58">
        <f>LOOKUP(BENJAMINE!$G$3:$G$30,'TABLE DE VALEURS'!$A$1:$B$132)</f>
        <v>0</v>
      </c>
      <c r="I10" s="1" t="s">
        <v>35</v>
      </c>
      <c r="J10" s="1" t="s">
        <v>36</v>
      </c>
      <c r="K10" s="62">
        <f>LOOKUP(BENJAMINE!J$3:$J$30,'TABLE DE VALEURS'!$A$1:$B$132)</f>
        <v>0</v>
      </c>
      <c r="L10" s="1" t="s">
        <v>35</v>
      </c>
      <c r="M10" s="1" t="s">
        <v>36</v>
      </c>
      <c r="N10" s="62">
        <f>LOOKUP(BENJAMINE!$M$3:M$30,'TABLE DE VALEURS'!$A$1:$B$132)</f>
        <v>0</v>
      </c>
      <c r="O10" s="1" t="s">
        <v>35</v>
      </c>
      <c r="P10" s="1" t="s">
        <v>36</v>
      </c>
      <c r="Q10" s="7">
        <f>LOOKUP(BENJAMINE!$P$3:P$30,'TABLE DE VALEURS'!$A$1:$B$132)</f>
        <v>0</v>
      </c>
      <c r="R10" s="76">
        <f t="shared" si="2"/>
        <v>0</v>
      </c>
      <c r="S10" s="76">
        <f t="shared" si="3"/>
        <v>4</v>
      </c>
    </row>
    <row r="11" spans="1:19" x14ac:dyDescent="0.25">
      <c r="A11" s="1" t="s">
        <v>49</v>
      </c>
      <c r="B11" s="59" t="s">
        <v>249</v>
      </c>
      <c r="C11" s="1" t="s">
        <v>275</v>
      </c>
      <c r="D11" s="59" t="s">
        <v>10</v>
      </c>
      <c r="E11" s="1" t="s">
        <v>301</v>
      </c>
      <c r="F11" s="59" t="s">
        <v>50</v>
      </c>
      <c r="G11" s="1" t="s">
        <v>36</v>
      </c>
      <c r="H11" s="58">
        <f>LOOKUP(BENJAMINE!$G$3:$G$30,'TABLE DE VALEURS'!$A$1:$B$132)</f>
        <v>0</v>
      </c>
      <c r="I11" s="1" t="s">
        <v>35</v>
      </c>
      <c r="J11" s="1" t="s">
        <v>36</v>
      </c>
      <c r="K11" s="62">
        <f>LOOKUP(BENJAMINE!J$3:$J$30,'TABLE DE VALEURS'!$A$1:$B$132)</f>
        <v>0</v>
      </c>
      <c r="L11" s="1" t="s">
        <v>35</v>
      </c>
      <c r="M11" s="1" t="s">
        <v>36</v>
      </c>
      <c r="N11" s="62">
        <f>LOOKUP(BENJAMINE!$M$3:M$30,'TABLE DE VALEURS'!$A$1:$B$132)</f>
        <v>0</v>
      </c>
      <c r="O11" s="1" t="s">
        <v>50</v>
      </c>
      <c r="P11" s="1" t="s">
        <v>36</v>
      </c>
      <c r="Q11" s="7">
        <f>LOOKUP(BENJAMINE!$P$3:P$30,'TABLE DE VALEURS'!$A$1:$B$132)</f>
        <v>0</v>
      </c>
      <c r="R11" s="76">
        <f t="shared" si="2"/>
        <v>0</v>
      </c>
      <c r="S11" s="76">
        <f t="shared" si="3"/>
        <v>4</v>
      </c>
    </row>
    <row r="12" spans="1:19" x14ac:dyDescent="0.25">
      <c r="A12" s="4"/>
      <c r="B12" s="60"/>
      <c r="C12" s="4"/>
      <c r="D12" s="60"/>
      <c r="E12" s="1"/>
      <c r="F12" s="60"/>
      <c r="G12" s="4" t="s">
        <v>36</v>
      </c>
      <c r="H12" s="60">
        <f>LOOKUP(BENJAMINE!$G$3:$G$30,'TABLE DE VALEURS'!$A$1:$B$132)</f>
        <v>0</v>
      </c>
      <c r="I12" s="4"/>
      <c r="J12" s="4" t="s">
        <v>36</v>
      </c>
      <c r="K12" s="62">
        <f>LOOKUP(BENJAMINE!J$3:$J$30,'TABLE DE VALEURS'!$A$1:$B$132)</f>
        <v>0</v>
      </c>
      <c r="L12" s="4"/>
      <c r="M12" s="4" t="s">
        <v>36</v>
      </c>
      <c r="N12" s="62">
        <f>LOOKUP(BENJAMINE!$M$3:M$30,'TABLE DE VALEURS'!$A$1:$B$132)</f>
        <v>0</v>
      </c>
      <c r="O12" s="4"/>
      <c r="P12" s="4" t="s">
        <v>36</v>
      </c>
      <c r="Q12" s="7">
        <f>LOOKUP(BENJAMINE!$P$3:P$30,'TABLE DE VALEURS'!$A$1:$B$132)</f>
        <v>0</v>
      </c>
      <c r="R12" s="16">
        <f t="shared" si="2"/>
        <v>0</v>
      </c>
      <c r="S12" s="76">
        <f t="shared" si="3"/>
        <v>4</v>
      </c>
    </row>
    <row r="13" spans="1:19" x14ac:dyDescent="0.25">
      <c r="A13" s="4"/>
      <c r="B13" s="60"/>
      <c r="C13" s="4"/>
      <c r="D13" s="60"/>
      <c r="E13" s="1"/>
      <c r="F13" s="60"/>
      <c r="G13" s="4" t="s">
        <v>36</v>
      </c>
      <c r="H13" s="60">
        <f>LOOKUP(BENJAMINE!$G$3:$G$30,'TABLE DE VALEURS'!$A$1:$B$132)</f>
        <v>0</v>
      </c>
      <c r="I13" s="4"/>
      <c r="J13" s="4" t="s">
        <v>36</v>
      </c>
      <c r="K13" s="62">
        <f>LOOKUP(BENJAMINE!J$3:$J$30,'TABLE DE VALEURS'!$A$1:$B$132)</f>
        <v>0</v>
      </c>
      <c r="L13" s="4"/>
      <c r="M13" s="4" t="s">
        <v>36</v>
      </c>
      <c r="N13" s="62">
        <f>LOOKUP(BENJAMINE!$M$3:M$30,'TABLE DE VALEURS'!$A$1:$B$132)</f>
        <v>0</v>
      </c>
      <c r="O13" s="4"/>
      <c r="P13" s="4" t="s">
        <v>36</v>
      </c>
      <c r="Q13" s="7">
        <f>LOOKUP(BENJAMINE!$P$3:P$30,'TABLE DE VALEURS'!$A$1:$B$132)</f>
        <v>0</v>
      </c>
      <c r="R13" s="16">
        <f t="shared" si="0"/>
        <v>0</v>
      </c>
      <c r="S13" s="76">
        <f t="shared" si="1"/>
        <v>4</v>
      </c>
    </row>
    <row r="14" spans="1:19" x14ac:dyDescent="0.25">
      <c r="A14" s="4"/>
      <c r="B14" s="60"/>
      <c r="C14" s="4"/>
      <c r="D14" s="60"/>
      <c r="E14" s="1"/>
      <c r="F14" s="60"/>
      <c r="G14" s="4" t="s">
        <v>36</v>
      </c>
      <c r="H14" s="60">
        <f>LOOKUP(BENJAMINE!$G$3:$G$30,'TABLE DE VALEURS'!$A$1:$B$132)</f>
        <v>0</v>
      </c>
      <c r="I14" s="4"/>
      <c r="J14" s="4" t="s">
        <v>36</v>
      </c>
      <c r="K14" s="62">
        <f>LOOKUP(BENJAMINE!J$3:$J$30,'TABLE DE VALEURS'!$A$1:$B$132)</f>
        <v>0</v>
      </c>
      <c r="L14" s="4"/>
      <c r="M14" s="4" t="s">
        <v>36</v>
      </c>
      <c r="N14" s="62">
        <f>LOOKUP(BENJAMINE!$M$3:M$30,'TABLE DE VALEURS'!$A$1:$B$132)</f>
        <v>0</v>
      </c>
      <c r="O14" s="4"/>
      <c r="P14" s="4" t="s">
        <v>36</v>
      </c>
      <c r="Q14" s="7">
        <f>LOOKUP(BENJAMINE!$P$3:P$30,'TABLE DE VALEURS'!$A$1:$B$132)</f>
        <v>0</v>
      </c>
      <c r="R14" s="16">
        <f t="shared" si="0"/>
        <v>0</v>
      </c>
      <c r="S14" s="76">
        <f t="shared" si="1"/>
        <v>4</v>
      </c>
    </row>
    <row r="15" spans="1:19" x14ac:dyDescent="0.25">
      <c r="A15" s="4"/>
      <c r="B15" s="60"/>
      <c r="C15" s="4"/>
      <c r="D15" s="60"/>
      <c r="E15" s="1"/>
      <c r="F15" s="60"/>
      <c r="G15" s="4" t="s">
        <v>36</v>
      </c>
      <c r="H15" s="60">
        <f>LOOKUP(BENJAMINE!$G$3:$G$30,'TABLE DE VALEURS'!$A$1:$B$132)</f>
        <v>0</v>
      </c>
      <c r="I15" s="4"/>
      <c r="J15" s="4" t="s">
        <v>36</v>
      </c>
      <c r="K15" s="62">
        <f>LOOKUP(BENJAMINE!J$3:$J$30,'TABLE DE VALEURS'!$A$1:$B$132)</f>
        <v>0</v>
      </c>
      <c r="L15" s="4"/>
      <c r="M15" s="4" t="s">
        <v>36</v>
      </c>
      <c r="N15" s="62">
        <f>LOOKUP(BENJAMINE!$M$3:M$30,'TABLE DE VALEURS'!$A$1:$B$132)</f>
        <v>0</v>
      </c>
      <c r="O15" s="4"/>
      <c r="P15" s="4" t="s">
        <v>36</v>
      </c>
      <c r="Q15" s="7">
        <f>LOOKUP(BENJAMINE!$P$3:P$30,'TABLE DE VALEURS'!$A$1:$B$132)</f>
        <v>0</v>
      </c>
      <c r="R15" s="16">
        <f t="shared" si="0"/>
        <v>0</v>
      </c>
      <c r="S15" s="76">
        <f t="shared" si="1"/>
        <v>4</v>
      </c>
    </row>
    <row r="16" spans="1:19" x14ac:dyDescent="0.25">
      <c r="A16" s="4"/>
      <c r="B16" s="60"/>
      <c r="C16" s="4"/>
      <c r="D16" s="60"/>
      <c r="E16" s="1"/>
      <c r="F16" s="60"/>
      <c r="G16" s="4" t="s">
        <v>36</v>
      </c>
      <c r="H16" s="60">
        <f>LOOKUP(BENJAMINE!$G$3:$G$30,'TABLE DE VALEURS'!$A$1:$B$132)</f>
        <v>0</v>
      </c>
      <c r="I16" s="4"/>
      <c r="J16" s="4" t="s">
        <v>36</v>
      </c>
      <c r="K16" s="62">
        <f>LOOKUP(BENJAMINE!J$3:$J$30,'TABLE DE VALEURS'!$A$1:$B$132)</f>
        <v>0</v>
      </c>
      <c r="L16" s="4"/>
      <c r="M16" s="4" t="s">
        <v>36</v>
      </c>
      <c r="N16" s="62">
        <f>LOOKUP(BENJAMINE!$M$3:M$30,'TABLE DE VALEURS'!$A$1:$B$132)</f>
        <v>0</v>
      </c>
      <c r="O16" s="4"/>
      <c r="P16" s="4" t="s">
        <v>36</v>
      </c>
      <c r="Q16" s="7">
        <f>LOOKUP(BENJAMINE!$P$3:P$30,'TABLE DE VALEURS'!$A$1:$B$132)</f>
        <v>0</v>
      </c>
      <c r="R16" s="16">
        <f t="shared" si="0"/>
        <v>0</v>
      </c>
      <c r="S16" s="76">
        <f t="shared" si="1"/>
        <v>4</v>
      </c>
    </row>
    <row r="17" spans="1:19" x14ac:dyDescent="0.25">
      <c r="A17" s="4"/>
      <c r="B17" s="60"/>
      <c r="C17" s="4"/>
      <c r="D17" s="60"/>
      <c r="E17" s="1"/>
      <c r="F17" s="60"/>
      <c r="G17" s="4" t="s">
        <v>36</v>
      </c>
      <c r="H17" s="60">
        <f>LOOKUP(BENJAMINE!$G$3:$G$30,'TABLE DE VALEURS'!$A$1:$B$132)</f>
        <v>0</v>
      </c>
      <c r="I17" s="4"/>
      <c r="J17" s="4" t="s">
        <v>36</v>
      </c>
      <c r="K17" s="62">
        <f>LOOKUP(BENJAMINE!J$3:$J$30,'TABLE DE VALEURS'!$A$1:$B$132)</f>
        <v>0</v>
      </c>
      <c r="L17" s="4"/>
      <c r="M17" s="4" t="s">
        <v>36</v>
      </c>
      <c r="N17" s="62">
        <f>LOOKUP(BENJAMINE!$M$3:M$30,'TABLE DE VALEURS'!$A$1:$B$132)</f>
        <v>0</v>
      </c>
      <c r="O17" s="4"/>
      <c r="P17" s="4" t="s">
        <v>36</v>
      </c>
      <c r="Q17" s="7">
        <f>LOOKUP(BENJAMINE!$P$3:P$30,'TABLE DE VALEURS'!$A$1:$B$132)</f>
        <v>0</v>
      </c>
      <c r="R17" s="16">
        <f t="shared" si="0"/>
        <v>0</v>
      </c>
      <c r="S17" s="76">
        <f t="shared" si="1"/>
        <v>4</v>
      </c>
    </row>
    <row r="18" spans="1:19" x14ac:dyDescent="0.25">
      <c r="A18" s="4"/>
      <c r="B18" s="60"/>
      <c r="C18" s="4"/>
      <c r="D18" s="60"/>
      <c r="E18" s="1"/>
      <c r="F18" s="60"/>
      <c r="G18" s="4" t="s">
        <v>36</v>
      </c>
      <c r="H18" s="60">
        <f>LOOKUP(BENJAMINE!$G$3:$G$30,'TABLE DE VALEURS'!$A$1:$B$132)</f>
        <v>0</v>
      </c>
      <c r="I18" s="4"/>
      <c r="J18" s="4" t="s">
        <v>36</v>
      </c>
      <c r="K18" s="62">
        <f>LOOKUP(BENJAMINE!J$3:$J$30,'TABLE DE VALEURS'!$A$1:$B$132)</f>
        <v>0</v>
      </c>
      <c r="L18" s="4"/>
      <c r="M18" s="4" t="s">
        <v>36</v>
      </c>
      <c r="N18" s="62">
        <f>LOOKUP(BENJAMINE!$M$3:M$30,'TABLE DE VALEURS'!$A$1:$B$132)</f>
        <v>0</v>
      </c>
      <c r="O18" s="4"/>
      <c r="P18" s="4" t="s">
        <v>36</v>
      </c>
      <c r="Q18" s="7">
        <f>LOOKUP(BENJAMINE!$P$3:P$30,'TABLE DE VALEURS'!$A$1:$B$132)</f>
        <v>0</v>
      </c>
      <c r="R18" s="16">
        <f t="shared" si="0"/>
        <v>0</v>
      </c>
      <c r="S18" s="76">
        <f t="shared" si="1"/>
        <v>4</v>
      </c>
    </row>
    <row r="19" spans="1:19" x14ac:dyDescent="0.25">
      <c r="A19" s="4"/>
      <c r="B19" s="60"/>
      <c r="C19" s="4"/>
      <c r="D19" s="60"/>
      <c r="E19" s="1"/>
      <c r="F19" s="60"/>
      <c r="G19" s="4" t="s">
        <v>36</v>
      </c>
      <c r="H19" s="60">
        <f>LOOKUP(BENJAMINE!$G$3:$G$30,'TABLE DE VALEURS'!$A$1:$B$132)</f>
        <v>0</v>
      </c>
      <c r="I19" s="4"/>
      <c r="J19" s="4" t="s">
        <v>36</v>
      </c>
      <c r="K19" s="62">
        <f>LOOKUP(BENJAMINE!J$3:$J$30,'TABLE DE VALEURS'!$A$1:$B$132)</f>
        <v>0</v>
      </c>
      <c r="L19" s="4"/>
      <c r="M19" s="4" t="s">
        <v>36</v>
      </c>
      <c r="N19" s="62">
        <f>LOOKUP(BENJAMINE!$M$3:M$30,'TABLE DE VALEURS'!$A$1:$B$132)</f>
        <v>0</v>
      </c>
      <c r="O19" s="4"/>
      <c r="P19" s="4" t="s">
        <v>36</v>
      </c>
      <c r="Q19" s="7">
        <f>LOOKUP(BENJAMINE!$P$3:P$30,'TABLE DE VALEURS'!$A$1:$B$132)</f>
        <v>0</v>
      </c>
      <c r="R19" s="16">
        <f t="shared" si="0"/>
        <v>0</v>
      </c>
      <c r="S19" s="76">
        <f t="shared" si="1"/>
        <v>4</v>
      </c>
    </row>
    <row r="20" spans="1:19" x14ac:dyDescent="0.25">
      <c r="A20" s="4"/>
      <c r="B20" s="60"/>
      <c r="C20" s="4"/>
      <c r="D20" s="60"/>
      <c r="E20" s="1"/>
      <c r="F20" s="60"/>
      <c r="G20" s="4" t="s">
        <v>36</v>
      </c>
      <c r="H20" s="60">
        <f>LOOKUP(BENJAMINE!$G$3:$G$30,'TABLE DE VALEURS'!$A$1:$B$132)</f>
        <v>0</v>
      </c>
      <c r="I20" s="4"/>
      <c r="J20" s="4" t="s">
        <v>36</v>
      </c>
      <c r="K20" s="62">
        <f>LOOKUP(BENJAMINE!J$3:$J$30,'TABLE DE VALEURS'!$A$1:$B$132)</f>
        <v>0</v>
      </c>
      <c r="L20" s="4"/>
      <c r="M20" s="4" t="s">
        <v>36</v>
      </c>
      <c r="N20" s="62">
        <f>LOOKUP(BENJAMINE!$M$3:M$30,'TABLE DE VALEURS'!$A$1:$B$132)</f>
        <v>0</v>
      </c>
      <c r="O20" s="4"/>
      <c r="P20" s="4" t="s">
        <v>36</v>
      </c>
      <c r="Q20" s="7">
        <f>LOOKUP(BENJAMINE!$P$3:P$30,'TABLE DE VALEURS'!$A$1:$B$132)</f>
        <v>0</v>
      </c>
      <c r="R20" s="16">
        <f t="shared" si="0"/>
        <v>0</v>
      </c>
      <c r="S20" s="76">
        <f t="shared" si="1"/>
        <v>4</v>
      </c>
    </row>
    <row r="21" spans="1:19" x14ac:dyDescent="0.25">
      <c r="A21" s="4"/>
      <c r="B21" s="60"/>
      <c r="C21" s="4"/>
      <c r="D21" s="60"/>
      <c r="E21" s="1"/>
      <c r="F21" s="60"/>
      <c r="G21" s="4" t="s">
        <v>36</v>
      </c>
      <c r="H21" s="60">
        <f>LOOKUP(BENJAMINE!$G$3:$G$30,'TABLE DE VALEURS'!$A$1:$B$132)</f>
        <v>0</v>
      </c>
      <c r="I21" s="4"/>
      <c r="J21" s="4" t="s">
        <v>36</v>
      </c>
      <c r="K21" s="62">
        <f>LOOKUP(BENJAMINE!J$3:$J$30,'TABLE DE VALEURS'!$A$1:$B$132)</f>
        <v>0</v>
      </c>
      <c r="L21" s="4"/>
      <c r="M21" s="4" t="s">
        <v>36</v>
      </c>
      <c r="N21" s="62">
        <f>LOOKUP(BENJAMINE!$M$3:M$30,'TABLE DE VALEURS'!$A$1:$B$132)</f>
        <v>0</v>
      </c>
      <c r="O21" s="4"/>
      <c r="P21" s="4" t="s">
        <v>36</v>
      </c>
      <c r="Q21" s="7">
        <f>LOOKUP(BENJAMINE!$P$3:P$30,'TABLE DE VALEURS'!$A$1:$B$132)</f>
        <v>0</v>
      </c>
      <c r="R21" s="16">
        <f t="shared" si="0"/>
        <v>0</v>
      </c>
      <c r="S21" s="76">
        <f t="shared" si="1"/>
        <v>4</v>
      </c>
    </row>
    <row r="22" spans="1:19" x14ac:dyDescent="0.25">
      <c r="A22" s="4"/>
      <c r="B22" s="60"/>
      <c r="C22" s="4"/>
      <c r="D22" s="60"/>
      <c r="E22" s="1"/>
      <c r="F22" s="60"/>
      <c r="G22" s="4" t="s">
        <v>36</v>
      </c>
      <c r="H22" s="60">
        <f>LOOKUP(BENJAMINE!$G$3:$G$30,'TABLE DE VALEURS'!$A$1:$B$132)</f>
        <v>0</v>
      </c>
      <c r="I22" s="4"/>
      <c r="J22" s="4" t="s">
        <v>36</v>
      </c>
      <c r="K22" s="62">
        <f>LOOKUP(BENJAMINE!J$3:$J$30,'TABLE DE VALEURS'!$A$1:$B$132)</f>
        <v>0</v>
      </c>
      <c r="L22" s="4"/>
      <c r="M22" s="4" t="s">
        <v>36</v>
      </c>
      <c r="N22" s="62">
        <f>LOOKUP(BENJAMINE!$M$3:M$30,'TABLE DE VALEURS'!$A$1:$B$132)</f>
        <v>0</v>
      </c>
      <c r="O22" s="4"/>
      <c r="P22" s="4" t="s">
        <v>36</v>
      </c>
      <c r="Q22" s="7">
        <f>LOOKUP(BENJAMINE!$P$3:P$30,'TABLE DE VALEURS'!$A$1:$B$132)</f>
        <v>0</v>
      </c>
      <c r="R22" s="16">
        <f t="shared" si="0"/>
        <v>0</v>
      </c>
      <c r="S22" s="76">
        <f t="shared" si="1"/>
        <v>4</v>
      </c>
    </row>
    <row r="23" spans="1:19" x14ac:dyDescent="0.25">
      <c r="A23" s="4"/>
      <c r="B23" s="60"/>
      <c r="C23" s="4"/>
      <c r="D23" s="60"/>
      <c r="E23" s="1"/>
      <c r="F23" s="60"/>
      <c r="G23" s="4" t="s">
        <v>36</v>
      </c>
      <c r="H23" s="60">
        <f>LOOKUP(BENJAMINE!$G$3:$G$30,'TABLE DE VALEURS'!$A$1:$B$132)</f>
        <v>0</v>
      </c>
      <c r="I23" s="4"/>
      <c r="J23" s="4" t="s">
        <v>36</v>
      </c>
      <c r="K23" s="62">
        <f>LOOKUP(BENJAMINE!J$3:$J$30,'TABLE DE VALEURS'!$A$1:$B$132)</f>
        <v>0</v>
      </c>
      <c r="L23" s="4"/>
      <c r="M23" s="4" t="s">
        <v>36</v>
      </c>
      <c r="N23" s="62">
        <f>LOOKUP(BENJAMINE!$M$3:M$30,'TABLE DE VALEURS'!$A$1:$B$132)</f>
        <v>0</v>
      </c>
      <c r="O23" s="4"/>
      <c r="P23" s="4" t="s">
        <v>36</v>
      </c>
      <c r="Q23" s="7">
        <f>LOOKUP(BENJAMINE!$P$3:P$30,'TABLE DE VALEURS'!$A$1:$B$132)</f>
        <v>0</v>
      </c>
      <c r="R23" s="16">
        <f t="shared" si="0"/>
        <v>0</v>
      </c>
      <c r="S23" s="76">
        <f t="shared" si="1"/>
        <v>4</v>
      </c>
    </row>
    <row r="24" spans="1:19" x14ac:dyDescent="0.25">
      <c r="A24" s="4"/>
      <c r="B24" s="60"/>
      <c r="C24" s="4"/>
      <c r="D24" s="60"/>
      <c r="E24" s="1"/>
      <c r="F24" s="60"/>
      <c r="G24" s="4" t="s">
        <v>36</v>
      </c>
      <c r="H24" s="60">
        <f>LOOKUP(BENJAMINE!$G$3:$G$30,'TABLE DE VALEURS'!$A$1:$B$132)</f>
        <v>0</v>
      </c>
      <c r="I24" s="4"/>
      <c r="J24" s="4" t="s">
        <v>36</v>
      </c>
      <c r="K24" s="62">
        <f>LOOKUP(BENJAMINE!J$3:$J$30,'TABLE DE VALEURS'!$A$1:$B$132)</f>
        <v>0</v>
      </c>
      <c r="L24" s="4"/>
      <c r="M24" s="4" t="s">
        <v>36</v>
      </c>
      <c r="N24" s="62">
        <f>LOOKUP(BENJAMINE!$M$3:M$30,'TABLE DE VALEURS'!$A$1:$B$132)</f>
        <v>0</v>
      </c>
      <c r="O24" s="4"/>
      <c r="P24" s="4" t="s">
        <v>36</v>
      </c>
      <c r="Q24" s="7">
        <f>LOOKUP(BENJAMINE!$P$3:P$30,'TABLE DE VALEURS'!$A$1:$B$132)</f>
        <v>0</v>
      </c>
      <c r="R24" s="16">
        <f t="shared" si="0"/>
        <v>0</v>
      </c>
      <c r="S24" s="76">
        <f t="shared" si="1"/>
        <v>4</v>
      </c>
    </row>
    <row r="25" spans="1:19" x14ac:dyDescent="0.25">
      <c r="A25" s="4"/>
      <c r="B25" s="60"/>
      <c r="C25" s="4"/>
      <c r="D25" s="60"/>
      <c r="E25" s="1"/>
      <c r="F25" s="60"/>
      <c r="G25" s="4" t="s">
        <v>36</v>
      </c>
      <c r="H25" s="60">
        <f>LOOKUP(BENJAMINE!$G$3:$G$30,'TABLE DE VALEURS'!$A$1:$B$132)</f>
        <v>0</v>
      </c>
      <c r="I25" s="4"/>
      <c r="J25" s="4" t="s">
        <v>36</v>
      </c>
      <c r="K25" s="62">
        <f>LOOKUP(BENJAMINE!J$3:$J$30,'TABLE DE VALEURS'!$A$1:$B$132)</f>
        <v>0</v>
      </c>
      <c r="L25" s="4"/>
      <c r="M25" s="4" t="s">
        <v>36</v>
      </c>
      <c r="N25" s="62">
        <f>LOOKUP(BENJAMINE!$M$3:M$30,'TABLE DE VALEURS'!$A$1:$B$132)</f>
        <v>0</v>
      </c>
      <c r="O25" s="4"/>
      <c r="P25" s="4" t="s">
        <v>36</v>
      </c>
      <c r="Q25" s="7">
        <f>LOOKUP(BENJAMINE!$P$3:P$30,'TABLE DE VALEURS'!$A$1:$B$132)</f>
        <v>0</v>
      </c>
      <c r="R25" s="16">
        <f t="shared" si="0"/>
        <v>0</v>
      </c>
      <c r="S25" s="76">
        <f t="shared" si="1"/>
        <v>4</v>
      </c>
    </row>
    <row r="26" spans="1:19" x14ac:dyDescent="0.25">
      <c r="A26" s="4"/>
      <c r="B26" s="60"/>
      <c r="C26" s="4"/>
      <c r="D26" s="60"/>
      <c r="E26" s="1"/>
      <c r="F26" s="60"/>
      <c r="G26" s="4" t="s">
        <v>36</v>
      </c>
      <c r="H26" s="60">
        <f>LOOKUP(BENJAMINE!$G$3:$G$30,'TABLE DE VALEURS'!$A$1:$B$132)</f>
        <v>0</v>
      </c>
      <c r="I26" s="4"/>
      <c r="J26" s="4" t="s">
        <v>36</v>
      </c>
      <c r="K26" s="62">
        <f>LOOKUP(BENJAMINE!J$3:$J$30,'TABLE DE VALEURS'!$A$1:$B$132)</f>
        <v>0</v>
      </c>
      <c r="L26" s="4"/>
      <c r="M26" s="4" t="s">
        <v>36</v>
      </c>
      <c r="N26" s="62">
        <f>LOOKUP(BENJAMINE!$M$3:M$30,'TABLE DE VALEURS'!$A$1:$B$132)</f>
        <v>0</v>
      </c>
      <c r="O26" s="4"/>
      <c r="P26" s="4" t="s">
        <v>36</v>
      </c>
      <c r="Q26" s="7">
        <f>LOOKUP(BENJAMINE!$P$3:P$30,'TABLE DE VALEURS'!$A$1:$B$132)</f>
        <v>0</v>
      </c>
      <c r="R26" s="16">
        <f t="shared" si="0"/>
        <v>0</v>
      </c>
      <c r="S26" s="76">
        <f t="shared" si="1"/>
        <v>4</v>
      </c>
    </row>
    <row r="27" spans="1:19" x14ac:dyDescent="0.25">
      <c r="A27" s="4"/>
      <c r="B27" s="60"/>
      <c r="C27" s="4"/>
      <c r="D27" s="60"/>
      <c r="E27" s="1"/>
      <c r="F27" s="60"/>
      <c r="G27" s="4" t="s">
        <v>36</v>
      </c>
      <c r="H27" s="60">
        <f>LOOKUP(BENJAMINE!$G$3:$G$30,'TABLE DE VALEURS'!$A$1:$B$132)</f>
        <v>0</v>
      </c>
      <c r="I27" s="4"/>
      <c r="J27" s="4" t="s">
        <v>36</v>
      </c>
      <c r="K27" s="62">
        <f>LOOKUP(BENJAMINE!J$3:$J$30,'TABLE DE VALEURS'!$A$1:$B$132)</f>
        <v>0</v>
      </c>
      <c r="L27" s="4"/>
      <c r="M27" s="4" t="s">
        <v>36</v>
      </c>
      <c r="N27" s="62">
        <f>LOOKUP(BENJAMINE!$M$3:M$30,'TABLE DE VALEURS'!$A$1:$B$132)</f>
        <v>0</v>
      </c>
      <c r="O27" s="4"/>
      <c r="P27" s="4" t="s">
        <v>36</v>
      </c>
      <c r="Q27" s="7">
        <f>LOOKUP(BENJAMINE!$P$3:P$30,'TABLE DE VALEURS'!$A$1:$B$132)</f>
        <v>0</v>
      </c>
      <c r="R27" s="16">
        <f t="shared" si="0"/>
        <v>0</v>
      </c>
      <c r="S27" s="76">
        <f t="shared" si="1"/>
        <v>4</v>
      </c>
    </row>
    <row r="28" spans="1:19" x14ac:dyDescent="0.25">
      <c r="A28" s="4"/>
      <c r="B28" s="60"/>
      <c r="C28" s="4"/>
      <c r="D28" s="60"/>
      <c r="E28" s="1"/>
      <c r="F28" s="60"/>
      <c r="G28" s="4" t="s">
        <v>36</v>
      </c>
      <c r="H28" s="60">
        <f>LOOKUP(BENJAMINE!$G$3:$G$30,'TABLE DE VALEURS'!$A$1:$B$132)</f>
        <v>0</v>
      </c>
      <c r="I28" s="4"/>
      <c r="J28" s="4" t="s">
        <v>36</v>
      </c>
      <c r="K28" s="62">
        <f>LOOKUP(BENJAMINE!J$3:$J$30,'TABLE DE VALEURS'!$A$1:$B$132)</f>
        <v>0</v>
      </c>
      <c r="L28" s="4"/>
      <c r="M28" s="4" t="s">
        <v>36</v>
      </c>
      <c r="N28" s="62">
        <f>LOOKUP(BENJAMINE!$M$3:M$30,'TABLE DE VALEURS'!$A$1:$B$132)</f>
        <v>0</v>
      </c>
      <c r="O28" s="4"/>
      <c r="P28" s="4" t="s">
        <v>36</v>
      </c>
      <c r="Q28" s="7">
        <f>LOOKUP(BENJAMINE!$P$3:P$30,'TABLE DE VALEURS'!$A$1:$B$132)</f>
        <v>0</v>
      </c>
      <c r="R28" s="16">
        <f t="shared" si="0"/>
        <v>0</v>
      </c>
      <c r="S28" s="76">
        <f t="shared" si="1"/>
        <v>4</v>
      </c>
    </row>
    <row r="29" spans="1:19" x14ac:dyDescent="0.25">
      <c r="A29" s="4"/>
      <c r="B29" s="60"/>
      <c r="C29" s="4"/>
      <c r="D29" s="61"/>
      <c r="E29" s="1"/>
      <c r="F29" s="61"/>
      <c r="G29" s="54" t="s">
        <v>36</v>
      </c>
      <c r="H29" s="61">
        <f>LOOKUP(BENJAMINE!$G$3:$G$30,'TABLE DE VALEURS'!$A$1:$B$132)</f>
        <v>0</v>
      </c>
      <c r="I29" s="54"/>
      <c r="J29" s="54" t="s">
        <v>36</v>
      </c>
      <c r="K29" s="63">
        <f>LOOKUP(BENJAMINE!J$3:$J$30,'TABLE DE VALEURS'!$A$1:$B$132)</f>
        <v>0</v>
      </c>
      <c r="L29" s="54"/>
      <c r="M29" s="54" t="s">
        <v>36</v>
      </c>
      <c r="N29" s="63">
        <f>LOOKUP(BENJAMINE!$M$3:M$30,'TABLE DE VALEURS'!$A$1:$B$132)</f>
        <v>0</v>
      </c>
      <c r="O29" s="54"/>
      <c r="P29" s="54" t="s">
        <v>36</v>
      </c>
      <c r="Q29" s="55">
        <f>LOOKUP(BENJAMINE!$P$3:P$30,'TABLE DE VALEURS'!$A$1:$B$132)</f>
        <v>0</v>
      </c>
      <c r="R29" s="77">
        <f t="shared" si="0"/>
        <v>0</v>
      </c>
      <c r="S29" s="78">
        <f t="shared" si="1"/>
        <v>4</v>
      </c>
    </row>
    <row r="30" spans="1:19" x14ac:dyDescent="0.25">
      <c r="A30" s="54"/>
      <c r="B30" s="61"/>
      <c r="C30" s="54"/>
      <c r="D30" s="60"/>
      <c r="E30" s="1"/>
      <c r="F30" s="60"/>
      <c r="G30" s="4" t="s">
        <v>36</v>
      </c>
      <c r="H30" s="60">
        <f>LOOKUP(BENJAMINE!$G$3:$G$30,'TABLE DE VALEURS'!$A$1:$B$132)</f>
        <v>0</v>
      </c>
      <c r="I30" s="4"/>
      <c r="J30" s="4" t="s">
        <v>36</v>
      </c>
      <c r="K30" s="62">
        <f>LOOKUP(BENJAMINE!J$3:$J$30,'TABLE DE VALEURS'!$A$1:$B$132)</f>
        <v>0</v>
      </c>
      <c r="L30" s="4"/>
      <c r="M30" s="4" t="s">
        <v>36</v>
      </c>
      <c r="N30" s="62">
        <f>LOOKUP(BENJAMINE!$M$3:M$30,'TABLE DE VALEURS'!$A$1:$B$132)</f>
        <v>0</v>
      </c>
      <c r="O30" s="4"/>
      <c r="P30" s="4" t="s">
        <v>36</v>
      </c>
      <c r="Q30" s="3">
        <f>LOOKUP(BENJAMINE!$P$3:P$30,'TABLE DE VALEURS'!$A$1:$B$132)</f>
        <v>0</v>
      </c>
      <c r="R30" s="16">
        <f t="shared" si="0"/>
        <v>0</v>
      </c>
      <c r="S30" s="76">
        <f t="shared" si="1"/>
        <v>4</v>
      </c>
    </row>
    <row r="31" spans="1:19" x14ac:dyDescent="0.25">
      <c r="A31" s="4"/>
      <c r="B31" s="60"/>
      <c r="C31" s="4"/>
      <c r="D31" s="60"/>
      <c r="E31" s="1"/>
      <c r="F31" s="60"/>
      <c r="G31" s="4"/>
      <c r="H31" s="60"/>
      <c r="I31" s="4"/>
      <c r="J31" s="4"/>
      <c r="K31" s="64"/>
      <c r="L31" s="4"/>
      <c r="M31" s="4"/>
      <c r="N31" s="64"/>
      <c r="O31" s="4"/>
      <c r="P31" s="4"/>
      <c r="Q31" s="56"/>
      <c r="R31" s="16"/>
      <c r="S31" s="76"/>
    </row>
    <row r="32" spans="1:19" x14ac:dyDescent="0.25">
      <c r="A32" s="4"/>
      <c r="B32" s="60"/>
      <c r="C32" s="4"/>
      <c r="D32" s="60"/>
      <c r="E32" s="1"/>
      <c r="F32" s="60"/>
      <c r="G32" s="4"/>
      <c r="H32" s="60"/>
      <c r="I32" s="4"/>
      <c r="J32" s="4"/>
      <c r="K32" s="64"/>
      <c r="L32" s="4"/>
      <c r="M32" s="4"/>
      <c r="N32" s="64"/>
      <c r="O32" s="4"/>
      <c r="P32" s="4"/>
      <c r="Q32" s="56"/>
      <c r="R32" s="16"/>
      <c r="S32" s="76"/>
    </row>
    <row r="33" spans="1:19" x14ac:dyDescent="0.25">
      <c r="A33" s="4"/>
      <c r="B33" s="60"/>
      <c r="C33" s="4"/>
      <c r="D33" s="60"/>
      <c r="E33" s="1"/>
      <c r="F33" s="60"/>
      <c r="G33" s="4"/>
      <c r="H33" s="60"/>
      <c r="I33" s="4"/>
      <c r="J33" s="4"/>
      <c r="K33" s="64"/>
      <c r="L33" s="4"/>
      <c r="M33" s="4"/>
      <c r="N33" s="64"/>
      <c r="O33" s="4"/>
      <c r="P33" s="4"/>
      <c r="Q33" s="56"/>
      <c r="R33" s="16"/>
      <c r="S33" s="76"/>
    </row>
    <row r="34" spans="1:19" x14ac:dyDescent="0.25">
      <c r="A34" s="4"/>
      <c r="B34" s="60"/>
      <c r="C34" s="4"/>
      <c r="D34" s="60"/>
      <c r="E34" s="4"/>
      <c r="F34" s="60"/>
      <c r="G34" s="4"/>
      <c r="H34" s="60"/>
      <c r="I34" s="4"/>
      <c r="J34" s="4"/>
      <c r="K34" s="64"/>
      <c r="L34" s="4"/>
      <c r="M34" s="4"/>
      <c r="N34" s="64"/>
      <c r="O34" s="4"/>
      <c r="P34" s="4"/>
      <c r="Q34" s="56"/>
      <c r="R34" s="14"/>
      <c r="S34" s="70"/>
    </row>
    <row r="35" spans="1:19" x14ac:dyDescent="0.25">
      <c r="A35" s="4"/>
      <c r="B35" s="60"/>
      <c r="C35" s="4"/>
      <c r="D35" s="60"/>
      <c r="E35" s="4"/>
      <c r="F35" s="60"/>
      <c r="G35" s="4"/>
      <c r="H35" s="60"/>
      <c r="I35" s="4"/>
      <c r="J35" s="4"/>
      <c r="K35" s="64"/>
      <c r="L35" s="4"/>
      <c r="M35" s="4"/>
      <c r="N35" s="64"/>
      <c r="O35" s="4"/>
      <c r="P35" s="4"/>
      <c r="Q35" s="56"/>
      <c r="R35" s="14"/>
      <c r="S35" s="70"/>
    </row>
    <row r="36" spans="1:19" x14ac:dyDescent="0.25">
      <c r="A36" s="4"/>
      <c r="B36" s="60"/>
      <c r="C36" s="4"/>
      <c r="D36" s="60"/>
      <c r="E36" s="4"/>
      <c r="F36" s="60"/>
      <c r="G36" s="4"/>
      <c r="H36" s="60"/>
      <c r="I36" s="4"/>
      <c r="J36" s="4"/>
      <c r="K36" s="64"/>
      <c r="L36" s="4"/>
      <c r="M36" s="4"/>
      <c r="N36" s="64"/>
      <c r="O36" s="4"/>
      <c r="P36" s="4"/>
      <c r="Q36" s="56"/>
      <c r="R36" s="14"/>
      <c r="S36" s="70"/>
    </row>
    <row r="37" spans="1:19" x14ac:dyDescent="0.25">
      <c r="A37" s="4"/>
      <c r="B37" s="60"/>
      <c r="C37" s="4"/>
      <c r="D37" s="60"/>
      <c r="E37" s="4"/>
      <c r="F37" s="60"/>
      <c r="G37" s="4"/>
      <c r="H37" s="60"/>
      <c r="I37" s="4"/>
      <c r="J37" s="4"/>
      <c r="K37" s="64"/>
      <c r="L37" s="4"/>
      <c r="M37" s="4"/>
      <c r="N37" s="64"/>
      <c r="O37" s="4"/>
      <c r="P37" s="4"/>
      <c r="Q37" s="56"/>
      <c r="R37" s="14"/>
      <c r="S37" s="70"/>
    </row>
    <row r="38" spans="1:19" x14ac:dyDescent="0.25">
      <c r="A38" s="4"/>
      <c r="B38" s="60"/>
      <c r="C38" s="4"/>
      <c r="D38" s="60"/>
      <c r="E38" s="4"/>
      <c r="F38" s="60"/>
      <c r="G38" s="4"/>
      <c r="H38" s="60"/>
      <c r="I38" s="4"/>
      <c r="J38" s="4"/>
      <c r="K38" s="64"/>
      <c r="L38" s="4"/>
      <c r="M38" s="4"/>
      <c r="N38" s="64"/>
      <c r="O38" s="4"/>
      <c r="P38" s="4"/>
      <c r="Q38" s="56"/>
      <c r="R38" s="14"/>
      <c r="S38" s="70"/>
    </row>
    <row r="39" spans="1:19" x14ac:dyDescent="0.25">
      <c r="A39" s="4"/>
      <c r="B39" s="60"/>
      <c r="C39" s="4"/>
      <c r="D39" s="60"/>
      <c r="E39" s="4"/>
      <c r="F39" s="60"/>
      <c r="G39" s="4"/>
      <c r="H39" s="60"/>
      <c r="I39" s="4"/>
      <c r="J39" s="4"/>
      <c r="K39" s="64"/>
      <c r="L39" s="4"/>
      <c r="M39" s="4"/>
      <c r="N39" s="64"/>
      <c r="O39" s="4"/>
      <c r="P39" s="4"/>
      <c r="Q39" s="56"/>
      <c r="R39" s="14"/>
      <c r="S39" s="70"/>
    </row>
    <row r="40" spans="1:19" x14ac:dyDescent="0.25">
      <c r="A40" s="4"/>
      <c r="B40" s="60"/>
      <c r="C40" s="4"/>
      <c r="D40" s="60"/>
      <c r="E40" s="4"/>
      <c r="F40" s="60"/>
      <c r="G40" s="4"/>
      <c r="H40" s="60"/>
      <c r="I40" s="4"/>
      <c r="J40" s="4"/>
      <c r="K40" s="64"/>
      <c r="L40" s="4"/>
      <c r="M40" s="4"/>
      <c r="N40" s="64"/>
      <c r="O40" s="4"/>
      <c r="P40" s="4"/>
      <c r="Q40" s="56"/>
      <c r="R40" s="14"/>
      <c r="S40" s="70"/>
    </row>
    <row r="41" spans="1:19" x14ac:dyDescent="0.25">
      <c r="A41" s="4"/>
      <c r="B41" s="60"/>
      <c r="C41" s="4"/>
      <c r="D41" s="60"/>
      <c r="E41" s="4"/>
      <c r="F41" s="60"/>
      <c r="G41" s="4"/>
      <c r="H41" s="60"/>
      <c r="I41" s="4"/>
      <c r="J41" s="4"/>
      <c r="K41" s="64"/>
      <c r="L41" s="4"/>
      <c r="M41" s="4"/>
      <c r="N41" s="64"/>
      <c r="O41" s="4"/>
      <c r="P41" s="4"/>
      <c r="Q41" s="56"/>
      <c r="R41" s="14"/>
      <c r="S41" s="70"/>
    </row>
    <row r="42" spans="1:19" x14ac:dyDescent="0.25">
      <c r="A42" s="4"/>
      <c r="B42" s="60"/>
      <c r="C42" s="4"/>
      <c r="D42" s="60"/>
      <c r="E42" s="4"/>
      <c r="F42" s="60"/>
      <c r="G42" s="4"/>
      <c r="H42" s="60"/>
      <c r="I42" s="4"/>
      <c r="J42" s="4"/>
      <c r="K42" s="64"/>
      <c r="L42" s="4"/>
      <c r="M42" s="4"/>
      <c r="N42" s="64"/>
      <c r="O42" s="4"/>
      <c r="P42" s="4"/>
      <c r="Q42" s="56"/>
      <c r="R42" s="14"/>
      <c r="S42" s="70"/>
    </row>
    <row r="43" spans="1:19" x14ac:dyDescent="0.25">
      <c r="A43" s="4"/>
      <c r="B43" s="60"/>
      <c r="C43" s="4"/>
      <c r="D43" s="60"/>
      <c r="E43" s="4"/>
      <c r="F43" s="60"/>
      <c r="G43" s="4"/>
      <c r="H43" s="60"/>
      <c r="I43" s="4"/>
      <c r="J43" s="4"/>
      <c r="K43" s="64"/>
      <c r="L43" s="4"/>
      <c r="M43" s="4"/>
      <c r="N43" s="64"/>
      <c r="O43" s="4"/>
      <c r="P43" s="4"/>
      <c r="Q43" s="56"/>
      <c r="R43" s="14"/>
      <c r="S43" s="70"/>
    </row>
    <row r="44" spans="1:19" x14ac:dyDescent="0.25">
      <c r="A44" s="4"/>
      <c r="B44" s="60"/>
      <c r="C44" s="4"/>
      <c r="D44" s="60"/>
      <c r="E44" s="4"/>
      <c r="F44" s="60"/>
      <c r="G44" s="4"/>
      <c r="H44" s="60"/>
      <c r="I44" s="4"/>
      <c r="J44" s="4"/>
      <c r="K44" s="64"/>
      <c r="L44" s="4"/>
      <c r="M44" s="4"/>
      <c r="N44" s="64"/>
      <c r="O44" s="4"/>
      <c r="P44" s="4"/>
      <c r="Q44" s="56"/>
      <c r="R44" s="14"/>
      <c r="S44" s="70"/>
    </row>
    <row r="45" spans="1:19" x14ac:dyDescent="0.25">
      <c r="A45" s="4"/>
      <c r="B45" s="60"/>
      <c r="C45" s="4"/>
      <c r="D45" s="60"/>
      <c r="E45" s="4"/>
      <c r="F45" s="60"/>
      <c r="G45" s="4"/>
      <c r="H45" s="60"/>
      <c r="I45" s="4"/>
      <c r="J45" s="4"/>
      <c r="K45" s="64"/>
      <c r="L45" s="4"/>
      <c r="M45" s="4"/>
      <c r="N45" s="64"/>
      <c r="O45" s="4"/>
      <c r="P45" s="4"/>
      <c r="Q45" s="56"/>
      <c r="R45" s="14"/>
      <c r="S45" s="70"/>
    </row>
    <row r="46" spans="1:19" x14ac:dyDescent="0.25">
      <c r="A46" s="4"/>
      <c r="B46" s="60"/>
      <c r="C46" s="4"/>
      <c r="D46" s="60"/>
      <c r="E46" s="4"/>
      <c r="F46" s="60"/>
      <c r="G46" s="4"/>
      <c r="H46" s="60"/>
      <c r="I46" s="4"/>
      <c r="J46" s="4"/>
      <c r="K46" s="64"/>
      <c r="L46" s="4"/>
      <c r="M46" s="4"/>
      <c r="N46" s="64"/>
      <c r="O46" s="4"/>
      <c r="P46" s="4"/>
      <c r="Q46" s="56"/>
      <c r="R46" s="14"/>
      <c r="S46" s="70"/>
    </row>
    <row r="47" spans="1:19" x14ac:dyDescent="0.25">
      <c r="A47" s="4"/>
      <c r="B47" s="60"/>
      <c r="C47" s="4"/>
      <c r="D47" s="60"/>
      <c r="E47" s="4"/>
      <c r="F47" s="60"/>
      <c r="G47" s="4"/>
      <c r="H47" s="60"/>
      <c r="I47" s="4"/>
      <c r="J47" s="4"/>
      <c r="K47" s="64"/>
      <c r="L47" s="4"/>
      <c r="M47" s="4"/>
      <c r="N47" s="64"/>
      <c r="O47" s="4"/>
      <c r="P47" s="4"/>
      <c r="Q47" s="56"/>
      <c r="R47" s="14"/>
      <c r="S47" s="70"/>
    </row>
    <row r="48" spans="1:19" x14ac:dyDescent="0.25">
      <c r="A48" s="4"/>
      <c r="B48" s="60"/>
      <c r="C48" s="4"/>
      <c r="D48" s="60"/>
      <c r="E48" s="4"/>
      <c r="F48" s="60"/>
      <c r="G48" s="4"/>
      <c r="H48" s="60"/>
      <c r="I48" s="4"/>
      <c r="J48" s="4"/>
      <c r="K48" s="64"/>
      <c r="L48" s="4"/>
      <c r="M48" s="4"/>
      <c r="N48" s="64"/>
      <c r="O48" s="4"/>
      <c r="P48" s="4"/>
      <c r="Q48" s="56"/>
      <c r="R48" s="14"/>
      <c r="S48" s="70"/>
    </row>
    <row r="49" spans="1:19" x14ac:dyDescent="0.25">
      <c r="A49" s="4"/>
      <c r="B49" s="60"/>
      <c r="C49" s="4"/>
      <c r="D49" s="60"/>
      <c r="E49" s="4"/>
      <c r="F49" s="60"/>
      <c r="G49" s="4"/>
      <c r="H49" s="60"/>
      <c r="I49" s="4"/>
      <c r="J49" s="4"/>
      <c r="K49" s="64"/>
      <c r="L49" s="4"/>
      <c r="M49" s="4"/>
      <c r="N49" s="64"/>
      <c r="O49" s="4"/>
      <c r="P49" s="4"/>
      <c r="Q49" s="56"/>
      <c r="R49" s="14"/>
      <c r="S49" s="70"/>
    </row>
    <row r="50" spans="1:19" ht="15.75" thickBot="1" x14ac:dyDescent="0.3">
      <c r="A50" s="5"/>
      <c r="B50" s="67"/>
      <c r="C50" s="5"/>
      <c r="D50" s="67"/>
      <c r="E50" s="5"/>
      <c r="F50" s="67"/>
      <c r="G50" s="5"/>
      <c r="H50" s="67"/>
      <c r="I50" s="5"/>
      <c r="J50" s="5"/>
      <c r="K50" s="68"/>
      <c r="L50" s="5"/>
      <c r="M50" s="5"/>
      <c r="N50" s="68"/>
      <c r="O50" s="5"/>
      <c r="P50" s="5"/>
      <c r="Q50" s="69"/>
      <c r="R50" s="15"/>
      <c r="S50" s="73"/>
    </row>
  </sheetData>
  <sortState ref="A4:S12">
    <sortCondition ref="S4:S12"/>
  </sortState>
  <mergeCells count="11">
    <mergeCell ref="S1:S2"/>
    <mergeCell ref="F1:H1"/>
    <mergeCell ref="I1:K1"/>
    <mergeCell ref="L1:N1"/>
    <mergeCell ref="O1:Q1"/>
    <mergeCell ref="R1:R2"/>
    <mergeCell ref="A1:A2"/>
    <mergeCell ref="B1:B2"/>
    <mergeCell ref="C1:C2"/>
    <mergeCell ref="D1:D2"/>
    <mergeCell ref="E1:E2"/>
  </mergeCells>
  <dataValidations count="2">
    <dataValidation type="list" allowBlank="1" showInputMessage="1" showErrorMessage="1" sqref="C1 C3:C11">
      <formula1>clubs</formula1>
      <formula2>0</formula2>
    </dataValidation>
    <dataValidation type="list" allowBlank="1" showInputMessage="1" showErrorMessage="1" sqref="O3:O11 F3:F11 I3:I11 L3:L11">
      <formula1>"OUI ,NON"</formula1>
      <formula2>0</formula2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Normal="100" workbookViewId="0">
      <selection activeCell="B10" sqref="B10"/>
    </sheetView>
  </sheetViews>
  <sheetFormatPr baseColWidth="10" defaultColWidth="8.85546875" defaultRowHeight="15" x14ac:dyDescent="0.25"/>
  <cols>
    <col min="1" max="1" width="14.85546875" style="2" bestFit="1" customWidth="1"/>
    <col min="2" max="2" width="13.5703125" style="2" bestFit="1" customWidth="1"/>
    <col min="3" max="3" width="33.140625" style="2" bestFit="1" customWidth="1"/>
    <col min="4" max="4" width="14.85546875" style="2" bestFit="1" customWidth="1"/>
    <col min="5" max="5" width="13.5703125" style="2" bestFit="1" customWidth="1"/>
    <col min="6" max="6" width="5.28515625" style="2" bestFit="1" customWidth="1"/>
    <col min="7" max="7" width="8.85546875" style="2"/>
    <col min="8" max="8" width="7.5703125" style="2" bestFit="1" customWidth="1"/>
    <col min="9" max="9" width="5.28515625" style="2" bestFit="1" customWidth="1"/>
    <col min="10" max="10" width="8.85546875" style="2"/>
    <col min="11" max="11" width="7.5703125" style="2" bestFit="1" customWidth="1"/>
    <col min="12" max="12" width="5.85546875" style="2" customWidth="1"/>
    <col min="13" max="13" width="8.85546875" style="2"/>
    <col min="14" max="14" width="7.5703125" style="2" bestFit="1" customWidth="1"/>
    <col min="15" max="15" width="5.28515625" style="2" bestFit="1" customWidth="1"/>
    <col min="16" max="16" width="8.85546875" style="2"/>
    <col min="17" max="17" width="7.5703125" style="2" bestFit="1" customWidth="1"/>
    <col min="18" max="18" width="10.5703125" style="2" customWidth="1"/>
    <col min="19" max="19" width="14.140625" style="2" bestFit="1" customWidth="1"/>
    <col min="20" max="1025" width="10.5703125"/>
  </cols>
  <sheetData>
    <row r="1" spans="1:19" ht="52.9" customHeight="1" thickBot="1" x14ac:dyDescent="0.3">
      <c r="A1" s="102" t="s">
        <v>25</v>
      </c>
      <c r="B1" s="102" t="s">
        <v>26</v>
      </c>
      <c r="C1" s="102" t="s">
        <v>27</v>
      </c>
      <c r="D1" s="102" t="s">
        <v>28</v>
      </c>
      <c r="E1" s="102" t="s">
        <v>2</v>
      </c>
      <c r="F1" s="106" t="s">
        <v>245</v>
      </c>
      <c r="G1" s="107"/>
      <c r="H1" s="108"/>
      <c r="I1" s="106" t="s">
        <v>300</v>
      </c>
      <c r="J1" s="107"/>
      <c r="K1" s="108"/>
      <c r="L1" s="106" t="s">
        <v>244</v>
      </c>
      <c r="M1" s="107"/>
      <c r="N1" s="108"/>
      <c r="O1" s="109" t="s">
        <v>246</v>
      </c>
      <c r="P1" s="110"/>
      <c r="Q1" s="111"/>
      <c r="R1" s="104" t="s">
        <v>29</v>
      </c>
      <c r="S1" s="104" t="s">
        <v>30</v>
      </c>
    </row>
    <row r="2" spans="1:19" ht="14.45" customHeight="1" thickBot="1" x14ac:dyDescent="0.3">
      <c r="A2" s="103"/>
      <c r="B2" s="103"/>
      <c r="C2" s="103"/>
      <c r="D2" s="103"/>
      <c r="E2" s="103"/>
      <c r="F2" s="52"/>
      <c r="G2" s="52" t="s">
        <v>31</v>
      </c>
      <c r="H2" s="52" t="s">
        <v>32</v>
      </c>
      <c r="I2" s="8"/>
      <c r="J2" s="9" t="s">
        <v>31</v>
      </c>
      <c r="K2" s="10" t="s">
        <v>32</v>
      </c>
      <c r="L2" s="8"/>
      <c r="M2" s="12" t="s">
        <v>31</v>
      </c>
      <c r="N2" s="11" t="s">
        <v>32</v>
      </c>
      <c r="O2" s="8"/>
      <c r="P2" s="13" t="s">
        <v>31</v>
      </c>
      <c r="Q2" s="9" t="s">
        <v>32</v>
      </c>
      <c r="R2" s="105"/>
      <c r="S2" s="105"/>
    </row>
    <row r="3" spans="1:19" x14ac:dyDescent="0.25">
      <c r="A3" s="79" t="s">
        <v>51</v>
      </c>
      <c r="B3" s="80" t="s">
        <v>253</v>
      </c>
      <c r="C3" s="57" t="s">
        <v>275</v>
      </c>
      <c r="D3" s="66" t="s">
        <v>52</v>
      </c>
      <c r="E3" s="57" t="s">
        <v>68</v>
      </c>
      <c r="F3" s="66" t="s">
        <v>35</v>
      </c>
      <c r="G3" s="57">
        <v>1</v>
      </c>
      <c r="H3" s="66">
        <f>LOOKUP(G$3:$G$47,'TABLE DE VALEURS'!$A$1:$B$132)</f>
        <v>150</v>
      </c>
      <c r="I3" s="53" t="s">
        <v>35</v>
      </c>
      <c r="J3" s="57">
        <v>1</v>
      </c>
      <c r="K3" s="65">
        <f>LOOKUP(J$3:J$47,'TABLE DE VALEURS'!$A$1:$B$132)</f>
        <v>150</v>
      </c>
      <c r="L3" s="53" t="s">
        <v>35</v>
      </c>
      <c r="M3" s="57">
        <v>1</v>
      </c>
      <c r="N3" s="65">
        <f>LOOKUP(M$3:M$47,'TABLE DE VALEURS'!$A$1:$B$132)</f>
        <v>150</v>
      </c>
      <c r="O3" s="53" t="s">
        <v>35</v>
      </c>
      <c r="P3" s="57">
        <v>1</v>
      </c>
      <c r="Q3" s="6">
        <f>LOOKUP(P$3:P$47,'TABLE DE VALEURS'!$A$1:$B$132)</f>
        <v>150</v>
      </c>
      <c r="R3" s="74">
        <f t="shared" ref="R3:R47" si="0">H3+1.5*K3+N3+2*Q3</f>
        <v>825</v>
      </c>
      <c r="S3" s="75">
        <f>RANK($R3,R$3:R$47)</f>
        <v>1</v>
      </c>
    </row>
    <row r="4" spans="1:19" x14ac:dyDescent="0.25">
      <c r="A4" s="81" t="s">
        <v>55</v>
      </c>
      <c r="B4" s="82" t="s">
        <v>254</v>
      </c>
      <c r="C4" s="1" t="s">
        <v>54</v>
      </c>
      <c r="D4" s="59" t="s">
        <v>52</v>
      </c>
      <c r="E4" s="1" t="s">
        <v>68</v>
      </c>
      <c r="F4" s="59" t="s">
        <v>50</v>
      </c>
      <c r="G4" s="1">
        <v>3</v>
      </c>
      <c r="H4" s="58">
        <f>LOOKUP(G$3:$G$47,'TABLE DE VALEURS'!$A$1:$B$132)</f>
        <v>140</v>
      </c>
      <c r="I4" s="1" t="s">
        <v>35</v>
      </c>
      <c r="J4" s="1">
        <v>3</v>
      </c>
      <c r="K4" s="62">
        <f>LOOKUP(J$3:J$47,'TABLE DE VALEURS'!$A$1:$B$132)</f>
        <v>140</v>
      </c>
      <c r="L4" s="1" t="s">
        <v>35</v>
      </c>
      <c r="M4" s="1">
        <v>4</v>
      </c>
      <c r="N4" s="62">
        <f>LOOKUP(M$3:M$47,'TABLE DE VALEURS'!$A$1:$B$132)</f>
        <v>137</v>
      </c>
      <c r="O4" s="1" t="s">
        <v>50</v>
      </c>
      <c r="P4" s="1">
        <v>5</v>
      </c>
      <c r="Q4" s="7">
        <f>LOOKUP(P$3:P$47,'TABLE DE VALEURS'!$A$1:$B$132)</f>
        <v>134</v>
      </c>
      <c r="R4" s="76">
        <f t="shared" ref="R4:R31" si="1">H4+1.5*K4+N4+2*Q4</f>
        <v>755</v>
      </c>
      <c r="S4" s="76">
        <f>RANK($R4,R$3:R$47)</f>
        <v>2</v>
      </c>
    </row>
    <row r="5" spans="1:19" x14ac:dyDescent="0.25">
      <c r="A5" s="85" t="s">
        <v>75</v>
      </c>
      <c r="B5" s="86" t="s">
        <v>255</v>
      </c>
      <c r="C5" s="1" t="s">
        <v>275</v>
      </c>
      <c r="D5" s="59" t="s">
        <v>52</v>
      </c>
      <c r="E5" s="1" t="s">
        <v>68</v>
      </c>
      <c r="F5" s="59" t="s">
        <v>35</v>
      </c>
      <c r="G5" s="1">
        <v>18</v>
      </c>
      <c r="H5" s="58">
        <f>LOOKUP(G$3:$G$47,'TABLE DE VALEURS'!$A$1:$B$132)</f>
        <v>112</v>
      </c>
      <c r="I5" s="1" t="s">
        <v>35</v>
      </c>
      <c r="J5" s="1">
        <v>6</v>
      </c>
      <c r="K5" s="62">
        <f>LOOKUP(J$3:J$47,'TABLE DE VALEURS'!$A$1:$B$132)</f>
        <v>131</v>
      </c>
      <c r="L5" s="1" t="s">
        <v>35</v>
      </c>
      <c r="M5" s="1">
        <v>6</v>
      </c>
      <c r="N5" s="62">
        <f>LOOKUP(M$3:M$47,'TABLE DE VALEURS'!$A$1:$B$132)</f>
        <v>131</v>
      </c>
      <c r="O5" s="1" t="s">
        <v>35</v>
      </c>
      <c r="P5" s="1">
        <v>7</v>
      </c>
      <c r="Q5" s="7">
        <f>LOOKUP(P$3:P$47,'TABLE DE VALEURS'!$A$1:$B$132)</f>
        <v>128</v>
      </c>
      <c r="R5" s="76">
        <f t="shared" si="1"/>
        <v>695.5</v>
      </c>
      <c r="S5" s="76">
        <f>RANK($R5,R$3:R$47)</f>
        <v>3</v>
      </c>
    </row>
    <row r="6" spans="1:19" x14ac:dyDescent="0.25">
      <c r="A6" s="85" t="s">
        <v>57</v>
      </c>
      <c r="B6" s="86" t="s">
        <v>86</v>
      </c>
      <c r="C6" s="1" t="s">
        <v>276</v>
      </c>
      <c r="D6" s="59" t="s">
        <v>52</v>
      </c>
      <c r="E6" s="1" t="s">
        <v>68</v>
      </c>
      <c r="F6" s="59" t="s">
        <v>35</v>
      </c>
      <c r="G6" s="1">
        <v>5</v>
      </c>
      <c r="H6" s="58">
        <f>LOOKUP(G$3:$G$47,'TABLE DE VALEURS'!$A$1:$B$132)</f>
        <v>134</v>
      </c>
      <c r="I6" s="1" t="s">
        <v>35</v>
      </c>
      <c r="J6" s="1">
        <v>4</v>
      </c>
      <c r="K6" s="62">
        <f>LOOKUP(J$3:J$47,'TABLE DE VALEURS'!$A$1:$B$132)</f>
        <v>137</v>
      </c>
      <c r="L6" s="1" t="s">
        <v>35</v>
      </c>
      <c r="M6" s="1">
        <v>7</v>
      </c>
      <c r="N6" s="62">
        <f>LOOKUP(M$3:M$47,'TABLE DE VALEURS'!$A$1:$B$132)</f>
        <v>128</v>
      </c>
      <c r="O6" s="1" t="s">
        <v>35</v>
      </c>
      <c r="P6" s="1">
        <v>16</v>
      </c>
      <c r="Q6" s="7">
        <f>LOOKUP(P$3:P$47,'TABLE DE VALEURS'!$A$1:$B$132)</f>
        <v>114</v>
      </c>
      <c r="R6" s="76">
        <f>H6+1.5*K6+N6+2*Q6</f>
        <v>695.5</v>
      </c>
      <c r="S6" s="76">
        <f>RANK($R6,R$3:R$47)</f>
        <v>3</v>
      </c>
    </row>
    <row r="7" spans="1:19" x14ac:dyDescent="0.25">
      <c r="A7" s="1" t="s">
        <v>55</v>
      </c>
      <c r="B7" s="59" t="s">
        <v>256</v>
      </c>
      <c r="C7" s="1" t="s">
        <v>54</v>
      </c>
      <c r="D7" s="59" t="s">
        <v>52</v>
      </c>
      <c r="E7" s="1" t="s">
        <v>68</v>
      </c>
      <c r="F7" s="59" t="s">
        <v>35</v>
      </c>
      <c r="G7" s="1">
        <v>10</v>
      </c>
      <c r="H7" s="58">
        <f>LOOKUP(G$3:$G$47,'TABLE DE VALEURS'!$A$1:$B$132)</f>
        <v>122</v>
      </c>
      <c r="I7" s="1" t="s">
        <v>35</v>
      </c>
      <c r="J7" s="1">
        <v>10</v>
      </c>
      <c r="K7" s="62">
        <f>LOOKUP(J$3:J$47,'TABLE DE VALEURS'!$A$1:$B$132)</f>
        <v>122</v>
      </c>
      <c r="L7" s="1" t="s">
        <v>35</v>
      </c>
      <c r="M7" s="1">
        <v>11</v>
      </c>
      <c r="N7" s="62">
        <f>LOOKUP(M$3:M$47,'TABLE DE VALEURS'!$A$1:$B$132)</f>
        <v>120</v>
      </c>
      <c r="O7" s="1" t="s">
        <v>35</v>
      </c>
      <c r="P7" s="1">
        <v>23</v>
      </c>
      <c r="Q7" s="7">
        <f>LOOKUP(P$3:P$47,'TABLE DE VALEURS'!$A$1:$B$132)</f>
        <v>107</v>
      </c>
      <c r="R7" s="76">
        <f t="shared" si="1"/>
        <v>639</v>
      </c>
      <c r="S7" s="76">
        <f>RANK($R7,R$3:R$47)</f>
        <v>5</v>
      </c>
    </row>
    <row r="8" spans="1:19" x14ac:dyDescent="0.25">
      <c r="A8" s="1" t="s">
        <v>78</v>
      </c>
      <c r="B8" s="59" t="s">
        <v>257</v>
      </c>
      <c r="C8" s="1" t="s">
        <v>275</v>
      </c>
      <c r="D8" s="59" t="s">
        <v>52</v>
      </c>
      <c r="E8" s="1" t="s">
        <v>68</v>
      </c>
      <c r="F8" s="59" t="s">
        <v>35</v>
      </c>
      <c r="G8" s="1" t="s">
        <v>36</v>
      </c>
      <c r="H8" s="58">
        <f>LOOKUP(G$3:$G$47,'TABLE DE VALEURS'!$A$1:$B$132)</f>
        <v>0</v>
      </c>
      <c r="I8" s="1" t="s">
        <v>35</v>
      </c>
      <c r="J8" s="1">
        <v>15</v>
      </c>
      <c r="K8" s="62">
        <f>LOOKUP(J$3:J$47,'TABLE DE VALEURS'!$A$1:$B$132)</f>
        <v>115</v>
      </c>
      <c r="L8" s="1" t="s">
        <v>35</v>
      </c>
      <c r="M8" s="1">
        <v>14</v>
      </c>
      <c r="N8" s="62">
        <f>LOOKUP(M$3:M$47,'TABLE DE VALEURS'!$A$1:$B$132)</f>
        <v>116</v>
      </c>
      <c r="O8" s="1" t="s">
        <v>35</v>
      </c>
      <c r="P8" s="1">
        <v>14</v>
      </c>
      <c r="Q8" s="7">
        <f>LOOKUP(P$3:P$47,'TABLE DE VALEURS'!$A$1:$B$132)</f>
        <v>116</v>
      </c>
      <c r="R8" s="76">
        <f t="shared" si="1"/>
        <v>520.5</v>
      </c>
      <c r="S8" s="76">
        <f>RANK($R8,R$3:R$47)</f>
        <v>6</v>
      </c>
    </row>
    <row r="9" spans="1:19" x14ac:dyDescent="0.25">
      <c r="A9" s="1" t="s">
        <v>56</v>
      </c>
      <c r="B9" s="59" t="s">
        <v>258</v>
      </c>
      <c r="C9" s="1" t="s">
        <v>54</v>
      </c>
      <c r="D9" s="59" t="s">
        <v>52</v>
      </c>
      <c r="E9" s="1" t="s">
        <v>68</v>
      </c>
      <c r="F9" s="59" t="s">
        <v>35</v>
      </c>
      <c r="G9" s="1">
        <v>4</v>
      </c>
      <c r="H9" s="58">
        <f>LOOKUP(G$3:$G$47,'TABLE DE VALEURS'!$A$1:$B$132)</f>
        <v>137</v>
      </c>
      <c r="I9" s="1" t="s">
        <v>35</v>
      </c>
      <c r="J9" s="1">
        <v>2</v>
      </c>
      <c r="K9" s="62">
        <f>LOOKUP(J$3:J$47,'TABLE DE VALEURS'!$A$1:$B$132)</f>
        <v>145</v>
      </c>
      <c r="L9" s="1" t="s">
        <v>35</v>
      </c>
      <c r="M9" s="1">
        <v>5</v>
      </c>
      <c r="N9" s="62">
        <f>LOOKUP(M$3:M$47,'TABLE DE VALEURS'!$A$1:$B$132)</f>
        <v>134</v>
      </c>
      <c r="O9" s="1" t="s">
        <v>35</v>
      </c>
      <c r="P9" s="1" t="s">
        <v>36</v>
      </c>
      <c r="Q9" s="7">
        <f>LOOKUP(P$3:P$47,'TABLE DE VALEURS'!$A$1:$B$132)</f>
        <v>0</v>
      </c>
      <c r="R9" s="76">
        <f t="shared" si="1"/>
        <v>488.5</v>
      </c>
      <c r="S9" s="76">
        <f>RANK($R9,R$3:R$47)</f>
        <v>7</v>
      </c>
    </row>
    <row r="10" spans="1:19" x14ac:dyDescent="0.25">
      <c r="A10" s="1" t="s">
        <v>59</v>
      </c>
      <c r="B10" s="59" t="s">
        <v>82</v>
      </c>
      <c r="C10" s="1" t="s">
        <v>276</v>
      </c>
      <c r="D10" s="59" t="s">
        <v>52</v>
      </c>
      <c r="E10" s="1" t="s">
        <v>68</v>
      </c>
      <c r="F10" s="59" t="s">
        <v>35</v>
      </c>
      <c r="G10" s="1">
        <v>7</v>
      </c>
      <c r="H10" s="58">
        <f>LOOKUP(G$3:$G$47,'TABLE DE VALEURS'!$A$1:$B$132)</f>
        <v>128</v>
      </c>
      <c r="I10" s="1" t="s">
        <v>35</v>
      </c>
      <c r="J10" s="1">
        <v>7</v>
      </c>
      <c r="K10" s="62">
        <f>LOOKUP(J$3:J$47,'TABLE DE VALEURS'!$A$1:$B$132)</f>
        <v>128</v>
      </c>
      <c r="L10" s="1" t="s">
        <v>35</v>
      </c>
      <c r="M10" s="1">
        <v>3</v>
      </c>
      <c r="N10" s="62">
        <f>LOOKUP(M$3:M$47,'TABLE DE VALEURS'!$A$1:$B$132)</f>
        <v>140</v>
      </c>
      <c r="O10" s="1" t="s">
        <v>35</v>
      </c>
      <c r="P10" s="1" t="s">
        <v>36</v>
      </c>
      <c r="Q10" s="7">
        <f>LOOKUP(P$3:P$47,'TABLE DE VALEURS'!$A$1:$B$132)</f>
        <v>0</v>
      </c>
      <c r="R10" s="76">
        <f t="shared" si="1"/>
        <v>460</v>
      </c>
      <c r="S10" s="76">
        <f>RANK($R10,R$3:R$47)</f>
        <v>8</v>
      </c>
    </row>
    <row r="11" spans="1:19" x14ac:dyDescent="0.25">
      <c r="A11" s="1" t="s">
        <v>58</v>
      </c>
      <c r="B11" s="59" t="s">
        <v>145</v>
      </c>
      <c r="C11" s="1" t="s">
        <v>275</v>
      </c>
      <c r="D11" s="59" t="s">
        <v>52</v>
      </c>
      <c r="E11" s="1" t="s">
        <v>68</v>
      </c>
      <c r="F11" s="59" t="s">
        <v>35</v>
      </c>
      <c r="G11" s="1">
        <v>6</v>
      </c>
      <c r="H11" s="58">
        <f>LOOKUP(G$3:$G$47,'TABLE DE VALEURS'!$A$1:$B$132)</f>
        <v>131</v>
      </c>
      <c r="I11" s="1" t="s">
        <v>35</v>
      </c>
      <c r="J11" s="1">
        <v>5</v>
      </c>
      <c r="K11" s="62">
        <f>LOOKUP(J$3:J$47,'TABLE DE VALEURS'!$A$1:$B$132)</f>
        <v>134</v>
      </c>
      <c r="L11" s="1" t="s">
        <v>35</v>
      </c>
      <c r="M11" s="1">
        <v>10</v>
      </c>
      <c r="N11" s="62">
        <f>LOOKUP(M$3:M$47,'TABLE DE VALEURS'!$A$1:$B$132)</f>
        <v>122</v>
      </c>
      <c r="O11" s="1" t="s">
        <v>35</v>
      </c>
      <c r="P11" s="1" t="s">
        <v>36</v>
      </c>
      <c r="Q11" s="7">
        <f>LOOKUP(P$3:P$47,'TABLE DE VALEURS'!$A$1:$B$132)</f>
        <v>0</v>
      </c>
      <c r="R11" s="76">
        <f t="shared" si="1"/>
        <v>454</v>
      </c>
      <c r="S11" s="76">
        <f>RANK($R11,R$3:R$47)</f>
        <v>9</v>
      </c>
    </row>
    <row r="12" spans="1:19" x14ac:dyDescent="0.25">
      <c r="A12" s="4" t="s">
        <v>61</v>
      </c>
      <c r="B12" s="60" t="s">
        <v>259</v>
      </c>
      <c r="C12" s="4" t="s">
        <v>276</v>
      </c>
      <c r="D12" s="60" t="s">
        <v>52</v>
      </c>
      <c r="E12" s="1" t="s">
        <v>68</v>
      </c>
      <c r="F12" s="60" t="s">
        <v>35</v>
      </c>
      <c r="G12" s="4">
        <v>9</v>
      </c>
      <c r="H12" s="60">
        <f>LOOKUP(G$3:$G$47,'TABLE DE VALEURS'!$A$1:$B$132)</f>
        <v>124</v>
      </c>
      <c r="I12" s="4" t="s">
        <v>35</v>
      </c>
      <c r="J12" s="4">
        <v>8</v>
      </c>
      <c r="K12" s="62">
        <f>LOOKUP(J$3:J$47,'TABLE DE VALEURS'!$A$1:$B$132)</f>
        <v>126</v>
      </c>
      <c r="L12" s="4" t="s">
        <v>35</v>
      </c>
      <c r="M12" s="4" t="s">
        <v>36</v>
      </c>
      <c r="N12" s="62">
        <f>LOOKUP(M$3:M$47,'TABLE DE VALEURS'!$A$1:$B$132)</f>
        <v>0</v>
      </c>
      <c r="O12" s="4" t="s">
        <v>35</v>
      </c>
      <c r="P12" s="4" t="s">
        <v>36</v>
      </c>
      <c r="Q12" s="7">
        <f>LOOKUP(P$3:P$47,'TABLE DE VALEURS'!$A$1:$B$132)</f>
        <v>0</v>
      </c>
      <c r="R12" s="16">
        <f t="shared" si="1"/>
        <v>313</v>
      </c>
      <c r="S12" s="76">
        <f>RANK($R12,R$3:R$47)</f>
        <v>10</v>
      </c>
    </row>
    <row r="13" spans="1:19" x14ac:dyDescent="0.25">
      <c r="A13" s="4" t="s">
        <v>60</v>
      </c>
      <c r="B13" s="60" t="s">
        <v>112</v>
      </c>
      <c r="C13" s="4" t="s">
        <v>276</v>
      </c>
      <c r="D13" s="60" t="s">
        <v>52</v>
      </c>
      <c r="E13" s="1" t="s">
        <v>68</v>
      </c>
      <c r="F13" s="60" t="s">
        <v>35</v>
      </c>
      <c r="G13" s="4">
        <v>8</v>
      </c>
      <c r="H13" s="60">
        <f>LOOKUP(G$3:$G$47,'TABLE DE VALEURS'!$A$1:$B$132)</f>
        <v>126</v>
      </c>
      <c r="I13" s="4" t="s">
        <v>35</v>
      </c>
      <c r="J13" s="4">
        <v>13</v>
      </c>
      <c r="K13" s="62">
        <f>LOOKUP(J$3:J$47,'TABLE DE VALEURS'!$A$1:$B$132)</f>
        <v>117</v>
      </c>
      <c r="L13" s="4" t="s">
        <v>35</v>
      </c>
      <c r="M13" s="4" t="s">
        <v>36</v>
      </c>
      <c r="N13" s="62">
        <f>LOOKUP(M$3:M$47,'TABLE DE VALEURS'!$A$1:$B$132)</f>
        <v>0</v>
      </c>
      <c r="O13" s="4" t="s">
        <v>35</v>
      </c>
      <c r="P13" s="4" t="s">
        <v>36</v>
      </c>
      <c r="Q13" s="7">
        <f>LOOKUP(P$3:P$47,'TABLE DE VALEURS'!$A$1:$B$132)</f>
        <v>0</v>
      </c>
      <c r="R13" s="16">
        <f t="shared" si="1"/>
        <v>301.5</v>
      </c>
      <c r="S13" s="76">
        <f>RANK($R13,R$3:R$47)</f>
        <v>11</v>
      </c>
    </row>
    <row r="14" spans="1:19" x14ac:dyDescent="0.25">
      <c r="A14" s="4" t="s">
        <v>77</v>
      </c>
      <c r="B14" s="60" t="s">
        <v>203</v>
      </c>
      <c r="C14" s="4" t="s">
        <v>275</v>
      </c>
      <c r="D14" s="60" t="s">
        <v>52</v>
      </c>
      <c r="E14" s="1" t="s">
        <v>68</v>
      </c>
      <c r="F14" s="60" t="s">
        <v>35</v>
      </c>
      <c r="G14" s="4" t="s">
        <v>36</v>
      </c>
      <c r="H14" s="60">
        <f>LOOKUP(G$3:$G$47,'TABLE DE VALEURS'!$A$1:$B$132)</f>
        <v>0</v>
      </c>
      <c r="I14" s="4" t="s">
        <v>35</v>
      </c>
      <c r="J14" s="4">
        <v>12</v>
      </c>
      <c r="K14" s="62">
        <f>LOOKUP(J$3:J$47,'TABLE DE VALEURS'!$A$1:$B$132)</f>
        <v>118</v>
      </c>
      <c r="L14" s="4" t="s">
        <v>35</v>
      </c>
      <c r="M14" s="4">
        <v>13</v>
      </c>
      <c r="N14" s="62">
        <f>LOOKUP(M$3:M$47,'TABLE DE VALEURS'!$A$1:$B$132)</f>
        <v>117</v>
      </c>
      <c r="O14" s="4" t="s">
        <v>35</v>
      </c>
      <c r="P14" s="4" t="s">
        <v>36</v>
      </c>
      <c r="Q14" s="7">
        <f>LOOKUP(P$3:P$47,'TABLE DE VALEURS'!$A$1:$B$132)</f>
        <v>0</v>
      </c>
      <c r="R14" s="16">
        <f t="shared" si="1"/>
        <v>294</v>
      </c>
      <c r="S14" s="76">
        <f>RANK($R14,R$3:R$47)</f>
        <v>12</v>
      </c>
    </row>
    <row r="15" spans="1:19" x14ac:dyDescent="0.25">
      <c r="A15" s="4" t="s">
        <v>69</v>
      </c>
      <c r="B15" s="60" t="s">
        <v>70</v>
      </c>
      <c r="C15" s="4" t="s">
        <v>34</v>
      </c>
      <c r="D15" s="60" t="s">
        <v>52</v>
      </c>
      <c r="E15" s="1" t="s">
        <v>68</v>
      </c>
      <c r="F15" s="60" t="s">
        <v>35</v>
      </c>
      <c r="G15" s="4">
        <v>15</v>
      </c>
      <c r="H15" s="60">
        <f>LOOKUP(G$3:$G$47,'TABLE DE VALEURS'!$A$1:$B$132)</f>
        <v>115</v>
      </c>
      <c r="I15" s="4" t="s">
        <v>35</v>
      </c>
      <c r="J15" s="4">
        <v>14</v>
      </c>
      <c r="K15" s="62">
        <f>LOOKUP(J$3:J$47,'TABLE DE VALEURS'!$A$1:$B$132)</f>
        <v>116</v>
      </c>
      <c r="L15" s="4" t="s">
        <v>35</v>
      </c>
      <c r="M15" s="4" t="s">
        <v>36</v>
      </c>
      <c r="N15" s="62">
        <f>LOOKUP(M$3:M$47,'TABLE DE VALEURS'!$A$1:$B$132)</f>
        <v>0</v>
      </c>
      <c r="O15" s="4" t="s">
        <v>35</v>
      </c>
      <c r="P15" s="4" t="s">
        <v>36</v>
      </c>
      <c r="Q15" s="7">
        <f>LOOKUP(P$3:P$47,'TABLE DE VALEURS'!$A$1:$B$132)</f>
        <v>0</v>
      </c>
      <c r="R15" s="16">
        <f t="shared" si="1"/>
        <v>289</v>
      </c>
      <c r="S15" s="76">
        <f>RANK($R15,R$3:R$47)</f>
        <v>13</v>
      </c>
    </row>
    <row r="16" spans="1:19" x14ac:dyDescent="0.25">
      <c r="A16" s="4" t="s">
        <v>62</v>
      </c>
      <c r="B16" s="60" t="s">
        <v>63</v>
      </c>
      <c r="C16" s="4" t="s">
        <v>34</v>
      </c>
      <c r="D16" s="60" t="s">
        <v>52</v>
      </c>
      <c r="E16" s="1" t="s">
        <v>68</v>
      </c>
      <c r="F16" s="60" t="s">
        <v>35</v>
      </c>
      <c r="G16" s="4">
        <v>12</v>
      </c>
      <c r="H16" s="60">
        <f>LOOKUP(G$3:$G$47,'TABLE DE VALEURS'!$A$1:$B$132)</f>
        <v>118</v>
      </c>
      <c r="I16" s="4" t="s">
        <v>35</v>
      </c>
      <c r="J16" s="4" t="s">
        <v>36</v>
      </c>
      <c r="K16" s="62">
        <f>LOOKUP(J$3:J$47,'TABLE DE VALEURS'!$A$1:$B$132)</f>
        <v>0</v>
      </c>
      <c r="L16" s="4" t="s">
        <v>35</v>
      </c>
      <c r="M16" s="4">
        <v>12</v>
      </c>
      <c r="N16" s="62">
        <f>LOOKUP(M$3:M$47,'TABLE DE VALEURS'!$A$1:$B$132)</f>
        <v>118</v>
      </c>
      <c r="O16" s="4" t="s">
        <v>35</v>
      </c>
      <c r="P16" s="4" t="s">
        <v>36</v>
      </c>
      <c r="Q16" s="7">
        <f>LOOKUP(P$3:P$47,'TABLE DE VALEURS'!$A$1:$B$132)</f>
        <v>0</v>
      </c>
      <c r="R16" s="16">
        <f t="shared" si="1"/>
        <v>236</v>
      </c>
      <c r="S16" s="76">
        <f>RANK($R16,R$3:R$47)</f>
        <v>14</v>
      </c>
    </row>
    <row r="17" spans="1:19" x14ac:dyDescent="0.25">
      <c r="A17" s="4" t="s">
        <v>53</v>
      </c>
      <c r="B17" s="60" t="s">
        <v>260</v>
      </c>
      <c r="C17" s="4" t="s">
        <v>54</v>
      </c>
      <c r="D17" s="60" t="s">
        <v>52</v>
      </c>
      <c r="E17" s="1" t="s">
        <v>68</v>
      </c>
      <c r="F17" s="60" t="s">
        <v>35</v>
      </c>
      <c r="G17" s="4">
        <v>2</v>
      </c>
      <c r="H17" s="60">
        <f>LOOKUP(G$3:$G$47,'TABLE DE VALEURS'!$A$1:$B$132)</f>
        <v>145</v>
      </c>
      <c r="I17" s="4" t="s">
        <v>35</v>
      </c>
      <c r="J17" s="4" t="s">
        <v>36</v>
      </c>
      <c r="K17" s="62">
        <f>LOOKUP(J$3:J$47,'TABLE DE VALEURS'!$A$1:$B$132)</f>
        <v>0</v>
      </c>
      <c r="L17" s="4" t="s">
        <v>35</v>
      </c>
      <c r="M17" s="4" t="s">
        <v>36</v>
      </c>
      <c r="N17" s="62">
        <f>LOOKUP(M$3:M$47,'TABLE DE VALEURS'!$A$1:$B$132)</f>
        <v>0</v>
      </c>
      <c r="O17" s="4" t="s">
        <v>35</v>
      </c>
      <c r="P17" s="4" t="s">
        <v>36</v>
      </c>
      <c r="Q17" s="7">
        <f>LOOKUP(P$3:P$47,'TABLE DE VALEURS'!$A$1:$B$132)</f>
        <v>0</v>
      </c>
      <c r="R17" s="16">
        <f t="shared" si="1"/>
        <v>145</v>
      </c>
      <c r="S17" s="76">
        <f>RANK($R17,R$3:R$47)</f>
        <v>15</v>
      </c>
    </row>
    <row r="18" spans="1:19" x14ac:dyDescent="0.25">
      <c r="A18" s="4" t="s">
        <v>64</v>
      </c>
      <c r="B18" s="60" t="s">
        <v>65</v>
      </c>
      <c r="C18" s="4" t="s">
        <v>38</v>
      </c>
      <c r="D18" s="60" t="s">
        <v>52</v>
      </c>
      <c r="E18" s="1" t="s">
        <v>68</v>
      </c>
      <c r="F18" s="60" t="s">
        <v>35</v>
      </c>
      <c r="G18" s="4">
        <v>13</v>
      </c>
      <c r="H18" s="60">
        <f>LOOKUP(G$3:$G$47,'TABLE DE VALEURS'!$A$1:$B$132)</f>
        <v>117</v>
      </c>
      <c r="I18" s="4" t="s">
        <v>35</v>
      </c>
      <c r="J18" s="4" t="s">
        <v>36</v>
      </c>
      <c r="K18" s="62">
        <f>LOOKUP(J$3:J$47,'TABLE DE VALEURS'!$A$1:$B$132)</f>
        <v>0</v>
      </c>
      <c r="L18" s="4" t="s">
        <v>35</v>
      </c>
      <c r="M18" s="4" t="s">
        <v>36</v>
      </c>
      <c r="N18" s="62">
        <f>LOOKUP(M$3:M$47,'TABLE DE VALEURS'!$A$1:$B$132)</f>
        <v>0</v>
      </c>
      <c r="O18" s="4" t="s">
        <v>35</v>
      </c>
      <c r="P18" s="4" t="s">
        <v>36</v>
      </c>
      <c r="Q18" s="7">
        <f>LOOKUP(P$3:P$47,'TABLE DE VALEURS'!$A$1:$B$132)</f>
        <v>0</v>
      </c>
      <c r="R18" s="16">
        <f t="shared" si="1"/>
        <v>117</v>
      </c>
      <c r="S18" s="76">
        <f>RANK($R18,R$3:R$47)</f>
        <v>16</v>
      </c>
    </row>
    <row r="19" spans="1:19" x14ac:dyDescent="0.25">
      <c r="A19" s="4" t="s">
        <v>66</v>
      </c>
      <c r="B19" s="60" t="s">
        <v>67</v>
      </c>
      <c r="C19" s="4" t="s">
        <v>34</v>
      </c>
      <c r="D19" s="60" t="s">
        <v>52</v>
      </c>
      <c r="E19" s="1" t="s">
        <v>68</v>
      </c>
      <c r="F19" s="60" t="s">
        <v>35</v>
      </c>
      <c r="G19" s="4">
        <v>14</v>
      </c>
      <c r="H19" s="60">
        <f>LOOKUP(G$3:$G$47,'TABLE DE VALEURS'!$A$1:$B$132)</f>
        <v>116</v>
      </c>
      <c r="I19" s="4" t="s">
        <v>35</v>
      </c>
      <c r="J19" s="4" t="s">
        <v>36</v>
      </c>
      <c r="K19" s="62">
        <f>LOOKUP(J$3:J$47,'TABLE DE VALEURS'!$A$1:$B$132)</f>
        <v>0</v>
      </c>
      <c r="L19" s="4" t="s">
        <v>35</v>
      </c>
      <c r="M19" s="4" t="s">
        <v>36</v>
      </c>
      <c r="N19" s="62">
        <f>LOOKUP(M$3:M$47,'TABLE DE VALEURS'!$A$1:$B$132)</f>
        <v>0</v>
      </c>
      <c r="O19" s="4" t="s">
        <v>35</v>
      </c>
      <c r="P19" s="4" t="s">
        <v>36</v>
      </c>
      <c r="Q19" s="7">
        <f>LOOKUP(P$3:P$47,'TABLE DE VALEURS'!$A$1:$B$132)</f>
        <v>0</v>
      </c>
      <c r="R19" s="16">
        <f t="shared" si="1"/>
        <v>116</v>
      </c>
      <c r="S19" s="76">
        <f>RANK($R19,R$3:R$47)</f>
        <v>17</v>
      </c>
    </row>
    <row r="20" spans="1:19" x14ac:dyDescent="0.25">
      <c r="A20" s="4" t="s">
        <v>71</v>
      </c>
      <c r="B20" s="60" t="s">
        <v>68</v>
      </c>
      <c r="C20" s="4" t="s">
        <v>43</v>
      </c>
      <c r="D20" s="60" t="s">
        <v>52</v>
      </c>
      <c r="E20" s="1" t="s">
        <v>68</v>
      </c>
      <c r="F20" s="60" t="s">
        <v>35</v>
      </c>
      <c r="G20" s="4">
        <v>16</v>
      </c>
      <c r="H20" s="60">
        <f>LOOKUP(G$3:$G$47,'TABLE DE VALEURS'!$A$1:$B$132)</f>
        <v>114</v>
      </c>
      <c r="I20" s="4" t="s">
        <v>35</v>
      </c>
      <c r="J20" s="4" t="s">
        <v>36</v>
      </c>
      <c r="K20" s="62">
        <f>LOOKUP(J$3:J$47,'TABLE DE VALEURS'!$A$1:$B$132)</f>
        <v>0</v>
      </c>
      <c r="L20" s="4" t="s">
        <v>35</v>
      </c>
      <c r="M20" s="4" t="s">
        <v>36</v>
      </c>
      <c r="N20" s="62">
        <f>LOOKUP(M$3:M$47,'TABLE DE VALEURS'!$A$1:$B$132)</f>
        <v>0</v>
      </c>
      <c r="O20" s="4" t="s">
        <v>35</v>
      </c>
      <c r="P20" s="4" t="s">
        <v>36</v>
      </c>
      <c r="Q20" s="7">
        <f>LOOKUP(P$3:P$47,'TABLE DE VALEURS'!$A$1:$B$132)</f>
        <v>0</v>
      </c>
      <c r="R20" s="16">
        <f t="shared" si="1"/>
        <v>114</v>
      </c>
      <c r="S20" s="76">
        <f>RANK($R20,R$3:R$47)</f>
        <v>18</v>
      </c>
    </row>
    <row r="21" spans="1:19" x14ac:dyDescent="0.25">
      <c r="A21" s="4" t="s">
        <v>72</v>
      </c>
      <c r="B21" s="60" t="s">
        <v>73</v>
      </c>
      <c r="C21" s="4" t="s">
        <v>74</v>
      </c>
      <c r="D21" s="60" t="s">
        <v>52</v>
      </c>
      <c r="E21" s="1" t="s">
        <v>68</v>
      </c>
      <c r="F21" s="60" t="s">
        <v>35</v>
      </c>
      <c r="G21" s="4">
        <v>17</v>
      </c>
      <c r="H21" s="60">
        <f>LOOKUP(G$3:$G$47,'TABLE DE VALEURS'!$A$1:$B$132)</f>
        <v>113</v>
      </c>
      <c r="I21" s="4" t="s">
        <v>35</v>
      </c>
      <c r="J21" s="4" t="s">
        <v>36</v>
      </c>
      <c r="K21" s="62">
        <f>LOOKUP(J$3:J$47,'TABLE DE VALEURS'!$A$1:$B$132)</f>
        <v>0</v>
      </c>
      <c r="L21" s="4" t="s">
        <v>35</v>
      </c>
      <c r="M21" s="4" t="s">
        <v>36</v>
      </c>
      <c r="N21" s="62">
        <f>LOOKUP(M$3:M$47,'TABLE DE VALEURS'!$A$1:$B$132)</f>
        <v>0</v>
      </c>
      <c r="O21" s="4" t="s">
        <v>35</v>
      </c>
      <c r="P21" s="4" t="s">
        <v>36</v>
      </c>
      <c r="Q21" s="7">
        <f>LOOKUP(P$3:P$47,'TABLE DE VALEURS'!$A$1:$B$132)</f>
        <v>0</v>
      </c>
      <c r="R21" s="16">
        <f t="shared" si="1"/>
        <v>113</v>
      </c>
      <c r="S21" s="76">
        <f>RANK($R21,R$3:R$47)</f>
        <v>19</v>
      </c>
    </row>
    <row r="22" spans="1:19" x14ac:dyDescent="0.25">
      <c r="A22" s="4" t="s">
        <v>76</v>
      </c>
      <c r="B22" s="60" t="s">
        <v>256</v>
      </c>
      <c r="C22" s="4" t="s">
        <v>276</v>
      </c>
      <c r="D22" s="60" t="s">
        <v>52</v>
      </c>
      <c r="E22" s="1" t="s">
        <v>68</v>
      </c>
      <c r="F22" s="60" t="s">
        <v>35</v>
      </c>
      <c r="G22" s="4" t="s">
        <v>36</v>
      </c>
      <c r="H22" s="60">
        <f>LOOKUP(G$3:$G$47,'TABLE DE VALEURS'!$A$1:$B$132)</f>
        <v>0</v>
      </c>
      <c r="I22" s="4" t="s">
        <v>35</v>
      </c>
      <c r="J22" s="4" t="s">
        <v>36</v>
      </c>
      <c r="K22" s="62">
        <f>LOOKUP(J$3:J$47,'TABLE DE VALEURS'!$A$1:$B$132)</f>
        <v>0</v>
      </c>
      <c r="L22" s="4" t="s">
        <v>35</v>
      </c>
      <c r="M22" s="4" t="s">
        <v>36</v>
      </c>
      <c r="N22" s="62">
        <f>LOOKUP(M$3:M$47,'TABLE DE VALEURS'!$A$1:$B$132)</f>
        <v>0</v>
      </c>
      <c r="O22" s="4" t="s">
        <v>35</v>
      </c>
      <c r="P22" s="4" t="s">
        <v>36</v>
      </c>
      <c r="Q22" s="7">
        <f>LOOKUP(P$3:P$47,'TABLE DE VALEURS'!$A$1:$B$132)</f>
        <v>0</v>
      </c>
      <c r="R22" s="16">
        <f t="shared" si="1"/>
        <v>0</v>
      </c>
      <c r="S22" s="76">
        <f>RANK($R22,R$3:R$47)</f>
        <v>20</v>
      </c>
    </row>
    <row r="23" spans="1:19" x14ac:dyDescent="0.25">
      <c r="A23" s="4" t="s">
        <v>61</v>
      </c>
      <c r="B23" s="60" t="s">
        <v>259</v>
      </c>
      <c r="C23" s="4" t="s">
        <v>276</v>
      </c>
      <c r="D23" s="60" t="s">
        <v>52</v>
      </c>
      <c r="E23" s="1" t="s">
        <v>68</v>
      </c>
      <c r="F23" s="60" t="s">
        <v>35</v>
      </c>
      <c r="G23" s="4" t="s">
        <v>36</v>
      </c>
      <c r="H23" s="60">
        <f>LOOKUP(G$3:$G$47,'TABLE DE VALEURS'!$A$1:$B$132)</f>
        <v>0</v>
      </c>
      <c r="I23" s="4" t="s">
        <v>35</v>
      </c>
      <c r="J23" s="4" t="s">
        <v>36</v>
      </c>
      <c r="K23" s="62">
        <f>LOOKUP(J$3:J$47,'TABLE DE VALEURS'!$A$1:$B$132)</f>
        <v>0</v>
      </c>
      <c r="L23" s="4" t="s">
        <v>35</v>
      </c>
      <c r="M23" s="4" t="s">
        <v>36</v>
      </c>
      <c r="N23" s="62">
        <f>LOOKUP(M$3:M$47,'TABLE DE VALEURS'!$A$1:$B$132)</f>
        <v>0</v>
      </c>
      <c r="O23" s="4" t="s">
        <v>35</v>
      </c>
      <c r="P23" s="4" t="s">
        <v>36</v>
      </c>
      <c r="Q23" s="7">
        <f>LOOKUP(P$3:P$47,'TABLE DE VALEURS'!$A$1:$B$132)</f>
        <v>0</v>
      </c>
      <c r="R23" s="16">
        <f t="shared" si="1"/>
        <v>0</v>
      </c>
      <c r="S23" s="76">
        <f>RANK($R23,R$3:R$47)</f>
        <v>20</v>
      </c>
    </row>
    <row r="24" spans="1:19" x14ac:dyDescent="0.25">
      <c r="A24" s="4" t="s">
        <v>76</v>
      </c>
      <c r="B24" s="60" t="s">
        <v>256</v>
      </c>
      <c r="C24" s="4" t="s">
        <v>276</v>
      </c>
      <c r="D24" s="60" t="s">
        <v>52</v>
      </c>
      <c r="E24" s="1" t="s">
        <v>68</v>
      </c>
      <c r="F24" s="60" t="s">
        <v>35</v>
      </c>
      <c r="G24" s="4" t="s">
        <v>36</v>
      </c>
      <c r="H24" s="60">
        <f>LOOKUP(G$3:$G$47,'TABLE DE VALEURS'!$A$1:$B$132)</f>
        <v>0</v>
      </c>
      <c r="I24" s="4" t="s">
        <v>35</v>
      </c>
      <c r="J24" s="4" t="s">
        <v>36</v>
      </c>
      <c r="K24" s="62">
        <f>LOOKUP(J$3:J$47,'TABLE DE VALEURS'!$A$1:$B$132)</f>
        <v>0</v>
      </c>
      <c r="L24" s="4" t="s">
        <v>35</v>
      </c>
      <c r="M24" s="4" t="s">
        <v>36</v>
      </c>
      <c r="N24" s="62">
        <f>LOOKUP(M$3:M$47,'TABLE DE VALEURS'!$A$1:$B$132)</f>
        <v>0</v>
      </c>
      <c r="O24" s="4" t="s">
        <v>35</v>
      </c>
      <c r="P24" s="4" t="s">
        <v>36</v>
      </c>
      <c r="Q24" s="7">
        <f>LOOKUP(P$3:P$47,'TABLE DE VALEURS'!$A$1:$B$132)</f>
        <v>0</v>
      </c>
      <c r="R24" s="16">
        <f t="shared" si="1"/>
        <v>0</v>
      </c>
      <c r="S24" s="76">
        <f>RANK($R24,R$3:R$47)</f>
        <v>20</v>
      </c>
    </row>
    <row r="25" spans="1:19" x14ac:dyDescent="0.25">
      <c r="A25" s="4" t="s">
        <v>60</v>
      </c>
      <c r="B25" s="60" t="s">
        <v>112</v>
      </c>
      <c r="C25" s="4" t="s">
        <v>276</v>
      </c>
      <c r="D25" s="60" t="s">
        <v>52</v>
      </c>
      <c r="E25" s="1" t="s">
        <v>68</v>
      </c>
      <c r="F25" s="60" t="s">
        <v>35</v>
      </c>
      <c r="G25" s="4" t="s">
        <v>36</v>
      </c>
      <c r="H25" s="60">
        <f>LOOKUP(G$3:$G$47,'TABLE DE VALEURS'!$A$1:$B$132)</f>
        <v>0</v>
      </c>
      <c r="I25" s="4" t="s">
        <v>35</v>
      </c>
      <c r="J25" s="4" t="s">
        <v>36</v>
      </c>
      <c r="K25" s="62">
        <f>LOOKUP(J$3:J$47,'TABLE DE VALEURS'!$A$1:$B$132)</f>
        <v>0</v>
      </c>
      <c r="L25" s="4" t="s">
        <v>35</v>
      </c>
      <c r="M25" s="4" t="s">
        <v>36</v>
      </c>
      <c r="N25" s="62">
        <f>LOOKUP(M$3:M$47,'TABLE DE VALEURS'!$A$1:$B$132)</f>
        <v>0</v>
      </c>
      <c r="O25" s="4" t="s">
        <v>35</v>
      </c>
      <c r="P25" s="4" t="s">
        <v>36</v>
      </c>
      <c r="Q25" s="7">
        <f>LOOKUP(P$3:P$47,'TABLE DE VALEURS'!$A$1:$B$132)</f>
        <v>0</v>
      </c>
      <c r="R25" s="16">
        <f t="shared" si="1"/>
        <v>0</v>
      </c>
      <c r="S25" s="76">
        <f>RANK($R25,R$3:R$47)</f>
        <v>20</v>
      </c>
    </row>
    <row r="26" spans="1:19" x14ac:dyDescent="0.25">
      <c r="A26" s="4" t="s">
        <v>79</v>
      </c>
      <c r="B26" s="60" t="s">
        <v>261</v>
      </c>
      <c r="C26" s="4" t="s">
        <v>275</v>
      </c>
      <c r="D26" s="61" t="s">
        <v>52</v>
      </c>
      <c r="E26" s="1" t="s">
        <v>68</v>
      </c>
      <c r="F26" s="61" t="s">
        <v>35</v>
      </c>
      <c r="G26" s="54" t="s">
        <v>36</v>
      </c>
      <c r="H26" s="61">
        <f>LOOKUP(G$3:$G$47,'TABLE DE VALEURS'!$A$1:$B$132)</f>
        <v>0</v>
      </c>
      <c r="I26" s="54" t="s">
        <v>35</v>
      </c>
      <c r="J26" s="54" t="s">
        <v>36</v>
      </c>
      <c r="K26" s="63">
        <f>LOOKUP(J$3:J$47,'TABLE DE VALEURS'!$A$1:$B$132)</f>
        <v>0</v>
      </c>
      <c r="L26" s="54" t="s">
        <v>35</v>
      </c>
      <c r="M26" s="54" t="s">
        <v>36</v>
      </c>
      <c r="N26" s="63">
        <f>LOOKUP(M$3:M$47,'TABLE DE VALEURS'!$A$1:$B$132)</f>
        <v>0</v>
      </c>
      <c r="O26" s="54" t="s">
        <v>35</v>
      </c>
      <c r="P26" s="54" t="s">
        <v>36</v>
      </c>
      <c r="Q26" s="55">
        <f>LOOKUP(P$3:P$47,'TABLE DE VALEURS'!$A$1:$B$132)</f>
        <v>0</v>
      </c>
      <c r="R26" s="77">
        <f t="shared" si="1"/>
        <v>0</v>
      </c>
      <c r="S26" s="78">
        <f>RANK($R26,R$3:R$47)</f>
        <v>20</v>
      </c>
    </row>
    <row r="27" spans="1:19" x14ac:dyDescent="0.25">
      <c r="A27" s="54" t="s">
        <v>80</v>
      </c>
      <c r="B27" s="61" t="s">
        <v>262</v>
      </c>
      <c r="C27" s="54" t="s">
        <v>54</v>
      </c>
      <c r="D27" s="60" t="s">
        <v>52</v>
      </c>
      <c r="E27" s="1" t="s">
        <v>68</v>
      </c>
      <c r="F27" s="60" t="s">
        <v>35</v>
      </c>
      <c r="G27" s="4" t="s">
        <v>36</v>
      </c>
      <c r="H27" s="60">
        <f>LOOKUP(G$3:$G$47,'TABLE DE VALEURS'!$A$1:$B$132)</f>
        <v>0</v>
      </c>
      <c r="I27" s="4" t="s">
        <v>35</v>
      </c>
      <c r="J27" s="4" t="s">
        <v>36</v>
      </c>
      <c r="K27" s="62">
        <f>LOOKUP(J$3:J$47,'TABLE DE VALEURS'!$A$1:$B$132)</f>
        <v>0</v>
      </c>
      <c r="L27" s="4" t="s">
        <v>35</v>
      </c>
      <c r="M27" s="4" t="s">
        <v>36</v>
      </c>
      <c r="N27" s="62">
        <f>LOOKUP(M$3:M$47,'TABLE DE VALEURS'!$A$1:$B$132)</f>
        <v>0</v>
      </c>
      <c r="O27" s="4" t="s">
        <v>35</v>
      </c>
      <c r="P27" s="4" t="s">
        <v>36</v>
      </c>
      <c r="Q27" s="3">
        <f>LOOKUP(P$3:P$47,'TABLE DE VALEURS'!$A$1:$B$132)</f>
        <v>0</v>
      </c>
      <c r="R27" s="16">
        <f t="shared" si="1"/>
        <v>0</v>
      </c>
      <c r="S27" s="76">
        <f>RANK($R27,R$3:R$47)</f>
        <v>20</v>
      </c>
    </row>
    <row r="28" spans="1:19" x14ac:dyDescent="0.25">
      <c r="A28" s="4" t="s">
        <v>81</v>
      </c>
      <c r="B28" s="60" t="s">
        <v>82</v>
      </c>
      <c r="C28" s="4" t="s">
        <v>34</v>
      </c>
      <c r="D28" s="60" t="s">
        <v>52</v>
      </c>
      <c r="E28" s="1" t="s">
        <v>68</v>
      </c>
      <c r="F28" s="60" t="s">
        <v>35</v>
      </c>
      <c r="G28" s="4" t="s">
        <v>36</v>
      </c>
      <c r="H28" s="60">
        <f>LOOKUP(G$3:$G$47,'TABLE DE VALEURS'!$A$1:$B$132)</f>
        <v>0</v>
      </c>
      <c r="I28" s="4" t="s">
        <v>35</v>
      </c>
      <c r="J28" s="4" t="s">
        <v>36</v>
      </c>
      <c r="K28" s="64">
        <f>LOOKUP(J$3:J$47,'TABLE DE VALEURS'!$A$1:$B$132)</f>
        <v>0</v>
      </c>
      <c r="L28" s="4" t="s">
        <v>35</v>
      </c>
      <c r="M28" s="4" t="s">
        <v>36</v>
      </c>
      <c r="N28" s="64">
        <f>LOOKUP(M$3:M$47,'TABLE DE VALEURS'!$A$1:$B$132)</f>
        <v>0</v>
      </c>
      <c r="O28" s="4" t="s">
        <v>35</v>
      </c>
      <c r="P28" s="4" t="s">
        <v>36</v>
      </c>
      <c r="Q28" s="56">
        <f>LOOKUP(P$3:P$47,'TABLE DE VALEURS'!$A$1:$B$132)</f>
        <v>0</v>
      </c>
      <c r="R28" s="16">
        <f t="shared" si="1"/>
        <v>0</v>
      </c>
      <c r="S28" s="76">
        <f>RANK($R28,R$3:R$47)</f>
        <v>20</v>
      </c>
    </row>
    <row r="29" spans="1:19" x14ac:dyDescent="0.25">
      <c r="A29" s="4" t="s">
        <v>83</v>
      </c>
      <c r="B29" s="60" t="s">
        <v>84</v>
      </c>
      <c r="C29" s="4" t="s">
        <v>43</v>
      </c>
      <c r="D29" s="60" t="s">
        <v>52</v>
      </c>
      <c r="E29" s="1" t="s">
        <v>68</v>
      </c>
      <c r="F29" s="60" t="s">
        <v>35</v>
      </c>
      <c r="G29" s="4" t="s">
        <v>36</v>
      </c>
      <c r="H29" s="60">
        <f>LOOKUP(G$3:$G$47,'TABLE DE VALEURS'!$A$1:$B$132)</f>
        <v>0</v>
      </c>
      <c r="I29" s="4" t="s">
        <v>35</v>
      </c>
      <c r="J29" s="4" t="s">
        <v>36</v>
      </c>
      <c r="K29" s="64">
        <f>LOOKUP(J$3:J$47,'TABLE DE VALEURS'!$A$1:$B$132)</f>
        <v>0</v>
      </c>
      <c r="L29" s="4" t="s">
        <v>35</v>
      </c>
      <c r="M29" s="4" t="s">
        <v>36</v>
      </c>
      <c r="N29" s="64">
        <f>LOOKUP(M$3:M$47,'TABLE DE VALEURS'!$A$1:$B$132)</f>
        <v>0</v>
      </c>
      <c r="O29" s="4" t="s">
        <v>35</v>
      </c>
      <c r="P29" s="4" t="s">
        <v>36</v>
      </c>
      <c r="Q29" s="56">
        <f>LOOKUP(P$3:P$47,'TABLE DE VALEURS'!$A$1:$B$132)</f>
        <v>0</v>
      </c>
      <c r="R29" s="16">
        <f t="shared" si="1"/>
        <v>0</v>
      </c>
      <c r="S29" s="76">
        <f>RANK($R29,R$3:R$47)</f>
        <v>20</v>
      </c>
    </row>
    <row r="30" spans="1:19" x14ac:dyDescent="0.25">
      <c r="A30" s="4" t="s">
        <v>85</v>
      </c>
      <c r="B30" s="60" t="s">
        <v>86</v>
      </c>
      <c r="C30" s="4" t="s">
        <v>43</v>
      </c>
      <c r="D30" s="60" t="s">
        <v>52</v>
      </c>
      <c r="E30" s="1" t="s">
        <v>68</v>
      </c>
      <c r="F30" s="60" t="s">
        <v>35</v>
      </c>
      <c r="G30" s="4" t="s">
        <v>36</v>
      </c>
      <c r="H30" s="60">
        <f>LOOKUP(G$3:$G$47,'TABLE DE VALEURS'!$A$1:$B$132)</f>
        <v>0</v>
      </c>
      <c r="I30" s="4" t="s">
        <v>35</v>
      </c>
      <c r="J30" s="4" t="s">
        <v>36</v>
      </c>
      <c r="K30" s="64">
        <f>LOOKUP(J$3:J$47,'TABLE DE VALEURS'!$A$1:$B$132)</f>
        <v>0</v>
      </c>
      <c r="L30" s="4" t="s">
        <v>35</v>
      </c>
      <c r="M30" s="4" t="s">
        <v>36</v>
      </c>
      <c r="N30" s="64">
        <f>LOOKUP(M$3:M$47,'TABLE DE VALEURS'!$A$1:$B$132)</f>
        <v>0</v>
      </c>
      <c r="O30" s="4" t="s">
        <v>35</v>
      </c>
      <c r="P30" s="4" t="s">
        <v>36</v>
      </c>
      <c r="Q30" s="56">
        <f>LOOKUP(P$3:P$47,'TABLE DE VALEURS'!$A$1:$B$132)</f>
        <v>0</v>
      </c>
      <c r="R30" s="16">
        <f t="shared" si="1"/>
        <v>0</v>
      </c>
      <c r="S30" s="76">
        <f>RANK($R30,R$3:R$47)</f>
        <v>20</v>
      </c>
    </row>
    <row r="31" spans="1:19" x14ac:dyDescent="0.25">
      <c r="A31" s="4"/>
      <c r="B31" s="60"/>
      <c r="C31" s="4"/>
      <c r="D31" s="60"/>
      <c r="E31" s="4"/>
      <c r="F31" s="60"/>
      <c r="G31" s="4" t="s">
        <v>36</v>
      </c>
      <c r="H31" s="60">
        <f>LOOKUP(G$3:$G$47,'TABLE DE VALEURS'!$A$1:$B$132)</f>
        <v>0</v>
      </c>
      <c r="I31" s="4"/>
      <c r="J31" s="4" t="s">
        <v>36</v>
      </c>
      <c r="K31" s="64">
        <f>LOOKUP(J$3:J$47,'TABLE DE VALEURS'!$A$1:$B$132)</f>
        <v>0</v>
      </c>
      <c r="L31" s="4"/>
      <c r="M31" s="4" t="s">
        <v>36</v>
      </c>
      <c r="N31" s="64">
        <f>LOOKUP(M$3:M$47,'TABLE DE VALEURS'!$A$1:$B$132)</f>
        <v>0</v>
      </c>
      <c r="O31" s="4"/>
      <c r="P31" s="4" t="s">
        <v>36</v>
      </c>
      <c r="Q31" s="56">
        <f>LOOKUP(P$3:P$47,'TABLE DE VALEURS'!$A$1:$B$132)</f>
        <v>0</v>
      </c>
      <c r="R31" s="14">
        <f t="shared" si="1"/>
        <v>0</v>
      </c>
      <c r="S31" s="70">
        <f>RANK($R31,R$3:R$47)</f>
        <v>20</v>
      </c>
    </row>
    <row r="32" spans="1:19" x14ac:dyDescent="0.25">
      <c r="A32" s="4"/>
      <c r="B32" s="60"/>
      <c r="C32" s="4"/>
      <c r="D32" s="60"/>
      <c r="E32" s="4"/>
      <c r="F32" s="60"/>
      <c r="G32" s="4" t="s">
        <v>36</v>
      </c>
      <c r="H32" s="60">
        <f>LOOKUP(G$3:$G$47,'TABLE DE VALEURS'!$A$1:$B$132)</f>
        <v>0</v>
      </c>
      <c r="I32" s="4"/>
      <c r="J32" s="4" t="s">
        <v>36</v>
      </c>
      <c r="K32" s="64">
        <f>LOOKUP(J$3:J$47,'TABLE DE VALEURS'!$A$1:$B$132)</f>
        <v>0</v>
      </c>
      <c r="L32" s="4"/>
      <c r="M32" s="4" t="s">
        <v>36</v>
      </c>
      <c r="N32" s="64">
        <f>LOOKUP(M$3:M$47,'TABLE DE VALEURS'!$A$1:$B$132)</f>
        <v>0</v>
      </c>
      <c r="O32" s="4"/>
      <c r="P32" s="4" t="s">
        <v>36</v>
      </c>
      <c r="Q32" s="56">
        <f>LOOKUP(P$3:P$47,'TABLE DE VALEURS'!$A$1:$B$132)</f>
        <v>0</v>
      </c>
      <c r="R32" s="14">
        <f t="shared" ref="R32:R43" si="2">H32+1.5*K32+N32+2*Q32</f>
        <v>0</v>
      </c>
      <c r="S32" s="70">
        <f>RANK($R32,R$3:R$47)</f>
        <v>20</v>
      </c>
    </row>
    <row r="33" spans="1:19" x14ac:dyDescent="0.25">
      <c r="A33" s="4"/>
      <c r="B33" s="60"/>
      <c r="C33" s="4"/>
      <c r="D33" s="60"/>
      <c r="E33" s="4"/>
      <c r="F33" s="60"/>
      <c r="G33" s="4" t="s">
        <v>36</v>
      </c>
      <c r="H33" s="60">
        <f>LOOKUP(G$3:$G$47,'TABLE DE VALEURS'!$A$1:$B$132)</f>
        <v>0</v>
      </c>
      <c r="I33" s="4"/>
      <c r="J33" s="4" t="s">
        <v>36</v>
      </c>
      <c r="K33" s="64">
        <f>LOOKUP(J$3:J$47,'TABLE DE VALEURS'!$A$1:$B$132)</f>
        <v>0</v>
      </c>
      <c r="L33" s="4"/>
      <c r="M33" s="4" t="s">
        <v>36</v>
      </c>
      <c r="N33" s="64">
        <f>LOOKUP(M$3:M$47,'TABLE DE VALEURS'!$A$1:$B$132)</f>
        <v>0</v>
      </c>
      <c r="O33" s="4"/>
      <c r="P33" s="4" t="s">
        <v>36</v>
      </c>
      <c r="Q33" s="56">
        <f>LOOKUP(P$3:P$47,'TABLE DE VALEURS'!$A$1:$B$132)</f>
        <v>0</v>
      </c>
      <c r="R33" s="14">
        <f t="shared" si="2"/>
        <v>0</v>
      </c>
      <c r="S33" s="70">
        <f>RANK($R33,R$3:R$47)</f>
        <v>20</v>
      </c>
    </row>
    <row r="34" spans="1:19" x14ac:dyDescent="0.25">
      <c r="A34" s="4"/>
      <c r="B34" s="60"/>
      <c r="C34" s="4"/>
      <c r="D34" s="60"/>
      <c r="E34" s="4"/>
      <c r="F34" s="60"/>
      <c r="G34" s="4" t="s">
        <v>36</v>
      </c>
      <c r="H34" s="60">
        <f>LOOKUP(G$3:$G$47,'TABLE DE VALEURS'!$A$1:$B$132)</f>
        <v>0</v>
      </c>
      <c r="I34" s="4"/>
      <c r="J34" s="4" t="s">
        <v>36</v>
      </c>
      <c r="K34" s="64">
        <f>LOOKUP(J$3:J$47,'TABLE DE VALEURS'!$A$1:$B$132)</f>
        <v>0</v>
      </c>
      <c r="L34" s="4"/>
      <c r="M34" s="4" t="s">
        <v>36</v>
      </c>
      <c r="N34" s="64">
        <f>LOOKUP(M$3:M$47,'TABLE DE VALEURS'!$A$1:$B$132)</f>
        <v>0</v>
      </c>
      <c r="O34" s="4"/>
      <c r="P34" s="4" t="s">
        <v>36</v>
      </c>
      <c r="Q34" s="56">
        <f>LOOKUP(P$3:P$47,'TABLE DE VALEURS'!$A$1:$B$132)</f>
        <v>0</v>
      </c>
      <c r="R34" s="14">
        <f t="shared" si="2"/>
        <v>0</v>
      </c>
      <c r="S34" s="70">
        <f>RANK($R34,R$3:R$47)</f>
        <v>20</v>
      </c>
    </row>
    <row r="35" spans="1:19" x14ac:dyDescent="0.25">
      <c r="A35" s="4"/>
      <c r="B35" s="60"/>
      <c r="C35" s="4"/>
      <c r="D35" s="60"/>
      <c r="E35" s="4"/>
      <c r="F35" s="60"/>
      <c r="G35" s="4" t="s">
        <v>36</v>
      </c>
      <c r="H35" s="60">
        <f>LOOKUP(G$3:$G$47,'TABLE DE VALEURS'!$A$1:$B$132)</f>
        <v>0</v>
      </c>
      <c r="I35" s="4"/>
      <c r="J35" s="4" t="s">
        <v>36</v>
      </c>
      <c r="K35" s="64">
        <f>LOOKUP(J$3:J$47,'TABLE DE VALEURS'!$A$1:$B$132)</f>
        <v>0</v>
      </c>
      <c r="L35" s="4"/>
      <c r="M35" s="4" t="s">
        <v>36</v>
      </c>
      <c r="N35" s="64">
        <f>LOOKUP(M$3:M$47,'TABLE DE VALEURS'!$A$1:$B$132)</f>
        <v>0</v>
      </c>
      <c r="O35" s="4"/>
      <c r="P35" s="4" t="s">
        <v>36</v>
      </c>
      <c r="Q35" s="56">
        <f>LOOKUP(P$3:P$47,'TABLE DE VALEURS'!$A$1:$B$132)</f>
        <v>0</v>
      </c>
      <c r="R35" s="14">
        <f t="shared" si="2"/>
        <v>0</v>
      </c>
      <c r="S35" s="70">
        <f>RANK($R35,R$3:R$47)</f>
        <v>20</v>
      </c>
    </row>
    <row r="36" spans="1:19" x14ac:dyDescent="0.25">
      <c r="A36" s="4"/>
      <c r="B36" s="60"/>
      <c r="C36" s="4"/>
      <c r="D36" s="60"/>
      <c r="E36" s="4"/>
      <c r="F36" s="60"/>
      <c r="G36" s="4" t="s">
        <v>36</v>
      </c>
      <c r="H36" s="60">
        <f>LOOKUP(G$3:$G$47,'TABLE DE VALEURS'!$A$1:$B$132)</f>
        <v>0</v>
      </c>
      <c r="I36" s="4"/>
      <c r="J36" s="4" t="s">
        <v>36</v>
      </c>
      <c r="K36" s="64">
        <f>LOOKUP(J$3:J$47,'TABLE DE VALEURS'!$A$1:$B$132)</f>
        <v>0</v>
      </c>
      <c r="L36" s="4"/>
      <c r="M36" s="4" t="s">
        <v>36</v>
      </c>
      <c r="N36" s="64">
        <f>LOOKUP(M$3:M$47,'TABLE DE VALEURS'!$A$1:$B$132)</f>
        <v>0</v>
      </c>
      <c r="O36" s="4"/>
      <c r="P36" s="4" t="s">
        <v>36</v>
      </c>
      <c r="Q36" s="56">
        <f>LOOKUP(P$3:P$47,'TABLE DE VALEURS'!$A$1:$B$132)</f>
        <v>0</v>
      </c>
      <c r="R36" s="14">
        <f t="shared" si="2"/>
        <v>0</v>
      </c>
      <c r="S36" s="70">
        <f>RANK($R36,R$3:R$47)</f>
        <v>20</v>
      </c>
    </row>
    <row r="37" spans="1:19" x14ac:dyDescent="0.25">
      <c r="A37" s="4"/>
      <c r="B37" s="60"/>
      <c r="C37" s="4"/>
      <c r="D37" s="60"/>
      <c r="E37" s="4"/>
      <c r="F37" s="60"/>
      <c r="G37" s="4" t="s">
        <v>36</v>
      </c>
      <c r="H37" s="60">
        <f>LOOKUP(G$3:$G$47,'TABLE DE VALEURS'!$A$1:$B$132)</f>
        <v>0</v>
      </c>
      <c r="I37" s="4"/>
      <c r="J37" s="4" t="s">
        <v>36</v>
      </c>
      <c r="K37" s="64">
        <f>LOOKUP(J$3:J$47,'TABLE DE VALEURS'!$A$1:$B$132)</f>
        <v>0</v>
      </c>
      <c r="L37" s="4"/>
      <c r="M37" s="4" t="s">
        <v>36</v>
      </c>
      <c r="N37" s="64">
        <f>LOOKUP(M$3:M$47,'TABLE DE VALEURS'!$A$1:$B$132)</f>
        <v>0</v>
      </c>
      <c r="O37" s="4"/>
      <c r="P37" s="4" t="s">
        <v>36</v>
      </c>
      <c r="Q37" s="56">
        <f>LOOKUP(P$3:P$47,'TABLE DE VALEURS'!$A$1:$B$132)</f>
        <v>0</v>
      </c>
      <c r="R37" s="14">
        <f t="shared" si="2"/>
        <v>0</v>
      </c>
      <c r="S37" s="70">
        <f>RANK($R37,R$3:R$47)</f>
        <v>20</v>
      </c>
    </row>
    <row r="38" spans="1:19" x14ac:dyDescent="0.25">
      <c r="A38" s="4"/>
      <c r="B38" s="60"/>
      <c r="C38" s="4"/>
      <c r="D38" s="60"/>
      <c r="E38" s="4"/>
      <c r="F38" s="60"/>
      <c r="G38" s="4" t="s">
        <v>36</v>
      </c>
      <c r="H38" s="60">
        <f>LOOKUP(G$3:$G$47,'TABLE DE VALEURS'!$A$1:$B$132)</f>
        <v>0</v>
      </c>
      <c r="I38" s="4"/>
      <c r="J38" s="4" t="s">
        <v>36</v>
      </c>
      <c r="K38" s="64">
        <f>LOOKUP(J$3:J$47,'TABLE DE VALEURS'!$A$1:$B$132)</f>
        <v>0</v>
      </c>
      <c r="L38" s="4"/>
      <c r="M38" s="4" t="s">
        <v>36</v>
      </c>
      <c r="N38" s="64">
        <f>LOOKUP(M$3:M$47,'TABLE DE VALEURS'!$A$1:$B$132)</f>
        <v>0</v>
      </c>
      <c r="O38" s="4"/>
      <c r="P38" s="4" t="s">
        <v>36</v>
      </c>
      <c r="Q38" s="56">
        <f>LOOKUP(P$3:P$47,'TABLE DE VALEURS'!$A$1:$B$132)</f>
        <v>0</v>
      </c>
      <c r="R38" s="14">
        <f t="shared" si="2"/>
        <v>0</v>
      </c>
      <c r="S38" s="70">
        <f>RANK($R38,R$3:R$47)</f>
        <v>20</v>
      </c>
    </row>
    <row r="39" spans="1:19" x14ac:dyDescent="0.25">
      <c r="A39" s="4"/>
      <c r="B39" s="60"/>
      <c r="C39" s="4"/>
      <c r="D39" s="60"/>
      <c r="E39" s="4"/>
      <c r="F39" s="60"/>
      <c r="G39" s="4" t="s">
        <v>36</v>
      </c>
      <c r="H39" s="60">
        <f>LOOKUP(G$3:$G$47,'TABLE DE VALEURS'!$A$1:$B$132)</f>
        <v>0</v>
      </c>
      <c r="I39" s="4"/>
      <c r="J39" s="4" t="s">
        <v>36</v>
      </c>
      <c r="K39" s="64">
        <f>LOOKUP(J$3:J$47,'TABLE DE VALEURS'!$A$1:$B$132)</f>
        <v>0</v>
      </c>
      <c r="L39" s="4"/>
      <c r="M39" s="4" t="s">
        <v>36</v>
      </c>
      <c r="N39" s="64">
        <f>LOOKUP(M$3:M$47,'TABLE DE VALEURS'!$A$1:$B$132)</f>
        <v>0</v>
      </c>
      <c r="O39" s="4"/>
      <c r="P39" s="4" t="s">
        <v>36</v>
      </c>
      <c r="Q39" s="56">
        <f>LOOKUP(P$3:P$47,'TABLE DE VALEURS'!$A$1:$B$132)</f>
        <v>0</v>
      </c>
      <c r="R39" s="14">
        <f t="shared" si="2"/>
        <v>0</v>
      </c>
      <c r="S39" s="70">
        <f>RANK($R39,R$3:R$47)</f>
        <v>20</v>
      </c>
    </row>
    <row r="40" spans="1:19" x14ac:dyDescent="0.25">
      <c r="A40" s="4"/>
      <c r="B40" s="60"/>
      <c r="C40" s="4"/>
      <c r="D40" s="60"/>
      <c r="E40" s="4"/>
      <c r="F40" s="60"/>
      <c r="G40" s="4" t="s">
        <v>36</v>
      </c>
      <c r="H40" s="60">
        <f>LOOKUP(G$3:$G$47,'TABLE DE VALEURS'!$A$1:$B$132)</f>
        <v>0</v>
      </c>
      <c r="I40" s="4"/>
      <c r="J40" s="4" t="s">
        <v>36</v>
      </c>
      <c r="K40" s="64">
        <f>LOOKUP(J$3:J$47,'TABLE DE VALEURS'!$A$1:$B$132)</f>
        <v>0</v>
      </c>
      <c r="L40" s="4"/>
      <c r="M40" s="4" t="s">
        <v>36</v>
      </c>
      <c r="N40" s="64">
        <f>LOOKUP(M$3:M$47,'TABLE DE VALEURS'!$A$1:$B$132)</f>
        <v>0</v>
      </c>
      <c r="O40" s="4"/>
      <c r="P40" s="4" t="s">
        <v>36</v>
      </c>
      <c r="Q40" s="56">
        <f>LOOKUP(P$3:P$47,'TABLE DE VALEURS'!$A$1:$B$132)</f>
        <v>0</v>
      </c>
      <c r="R40" s="14">
        <f t="shared" si="2"/>
        <v>0</v>
      </c>
      <c r="S40" s="70">
        <f>RANK($R40,R$3:R$47)</f>
        <v>20</v>
      </c>
    </row>
    <row r="41" spans="1:19" x14ac:dyDescent="0.25">
      <c r="A41" s="4"/>
      <c r="B41" s="60"/>
      <c r="C41" s="4"/>
      <c r="D41" s="60"/>
      <c r="E41" s="4"/>
      <c r="F41" s="60"/>
      <c r="G41" s="4" t="s">
        <v>36</v>
      </c>
      <c r="H41" s="60">
        <f>LOOKUP(G$3:$G$47,'TABLE DE VALEURS'!$A$1:$B$132)</f>
        <v>0</v>
      </c>
      <c r="I41" s="4"/>
      <c r="J41" s="4" t="s">
        <v>36</v>
      </c>
      <c r="K41" s="64">
        <f>LOOKUP(J$3:J$47,'TABLE DE VALEURS'!$A$1:$B$132)</f>
        <v>0</v>
      </c>
      <c r="L41" s="4"/>
      <c r="M41" s="4" t="s">
        <v>36</v>
      </c>
      <c r="N41" s="64">
        <f>LOOKUP(M$3:M$47,'TABLE DE VALEURS'!$A$1:$B$132)</f>
        <v>0</v>
      </c>
      <c r="O41" s="4"/>
      <c r="P41" s="4" t="s">
        <v>36</v>
      </c>
      <c r="Q41" s="56">
        <f>LOOKUP(P$3:P$47,'TABLE DE VALEURS'!$A$1:$B$132)</f>
        <v>0</v>
      </c>
      <c r="R41" s="14">
        <f t="shared" si="2"/>
        <v>0</v>
      </c>
      <c r="S41" s="70">
        <f>RANK($R41,R$3:R$47)</f>
        <v>20</v>
      </c>
    </row>
    <row r="42" spans="1:19" ht="14.45" x14ac:dyDescent="0.3">
      <c r="A42" s="4"/>
      <c r="B42" s="60"/>
      <c r="C42" s="4"/>
      <c r="D42" s="60"/>
      <c r="E42" s="4"/>
      <c r="F42" s="60"/>
      <c r="G42" s="4" t="s">
        <v>36</v>
      </c>
      <c r="H42" s="60">
        <f>LOOKUP(G$3:$G$47,'TABLE DE VALEURS'!$A$1:$B$132)</f>
        <v>0</v>
      </c>
      <c r="I42" s="4"/>
      <c r="J42" s="4" t="s">
        <v>36</v>
      </c>
      <c r="K42" s="64">
        <f>LOOKUP(J$3:J$47,'TABLE DE VALEURS'!$A$1:$B$132)</f>
        <v>0</v>
      </c>
      <c r="L42" s="4"/>
      <c r="M42" s="4" t="s">
        <v>36</v>
      </c>
      <c r="N42" s="64">
        <f>LOOKUP(M$3:M$47,'TABLE DE VALEURS'!$A$1:$B$132)</f>
        <v>0</v>
      </c>
      <c r="O42" s="4"/>
      <c r="P42" s="4" t="s">
        <v>36</v>
      </c>
      <c r="Q42" s="56">
        <f>LOOKUP(P$3:P$47,'TABLE DE VALEURS'!$A$1:$B$132)</f>
        <v>0</v>
      </c>
      <c r="R42" s="14">
        <f t="shared" si="2"/>
        <v>0</v>
      </c>
      <c r="S42" s="70">
        <f>RANK($R42,R$3:R$47)</f>
        <v>20</v>
      </c>
    </row>
    <row r="43" spans="1:19" x14ac:dyDescent="0.25">
      <c r="A43" s="4"/>
      <c r="B43" s="60"/>
      <c r="C43" s="4"/>
      <c r="D43" s="60"/>
      <c r="E43" s="4"/>
      <c r="F43" s="60"/>
      <c r="G43" s="4" t="s">
        <v>36</v>
      </c>
      <c r="H43" s="60">
        <f>LOOKUP(G$3:$G$47,'TABLE DE VALEURS'!$A$1:$B$132)</f>
        <v>0</v>
      </c>
      <c r="I43" s="4"/>
      <c r="J43" s="4" t="s">
        <v>36</v>
      </c>
      <c r="K43" s="64">
        <f>LOOKUP(J$3:J$47,'TABLE DE VALEURS'!$A$1:$B$132)</f>
        <v>0</v>
      </c>
      <c r="L43" s="4"/>
      <c r="M43" s="4" t="s">
        <v>36</v>
      </c>
      <c r="N43" s="64">
        <f>LOOKUP(M$3:M$47,'TABLE DE VALEURS'!$A$1:$B$132)</f>
        <v>0</v>
      </c>
      <c r="O43" s="4"/>
      <c r="P43" s="4" t="s">
        <v>36</v>
      </c>
      <c r="Q43" s="56">
        <f>LOOKUP(P$3:P$47,'TABLE DE VALEURS'!$A$1:$B$132)</f>
        <v>0</v>
      </c>
      <c r="R43" s="14">
        <f t="shared" si="2"/>
        <v>0</v>
      </c>
      <c r="S43" s="70">
        <f>RANK($R43,R$3:R$47)</f>
        <v>20</v>
      </c>
    </row>
    <row r="44" spans="1:19" x14ac:dyDescent="0.25">
      <c r="A44" s="4"/>
      <c r="B44" s="60"/>
      <c r="C44" s="4"/>
      <c r="D44" s="60"/>
      <c r="E44" s="4"/>
      <c r="F44" s="60"/>
      <c r="G44" s="4" t="s">
        <v>36</v>
      </c>
      <c r="H44" s="60">
        <f>LOOKUP(G$3:$G$47,'TABLE DE VALEURS'!$A$1:$B$132)</f>
        <v>0</v>
      </c>
      <c r="I44" s="4"/>
      <c r="J44" s="4" t="s">
        <v>36</v>
      </c>
      <c r="K44" s="64">
        <f>LOOKUP(J$3:J$47,'TABLE DE VALEURS'!$A$1:$B$132)</f>
        <v>0</v>
      </c>
      <c r="L44" s="4"/>
      <c r="M44" s="4" t="s">
        <v>36</v>
      </c>
      <c r="N44" s="64">
        <f>LOOKUP(M$3:M$47,'TABLE DE VALEURS'!$A$1:$B$132)</f>
        <v>0</v>
      </c>
      <c r="O44" s="4"/>
      <c r="P44" s="4" t="s">
        <v>36</v>
      </c>
      <c r="Q44" s="56">
        <f>LOOKUP(P$3:P$47,'TABLE DE VALEURS'!$A$1:$B$132)</f>
        <v>0</v>
      </c>
      <c r="R44" s="14">
        <f t="shared" si="0"/>
        <v>0</v>
      </c>
      <c r="S44" s="70">
        <f>RANK($R44,R$3:R$47)</f>
        <v>20</v>
      </c>
    </row>
    <row r="45" spans="1:19" x14ac:dyDescent="0.25">
      <c r="A45" s="4"/>
      <c r="B45" s="60"/>
      <c r="C45" s="4"/>
      <c r="D45" s="60"/>
      <c r="E45" s="4"/>
      <c r="F45" s="60"/>
      <c r="G45" s="4" t="s">
        <v>36</v>
      </c>
      <c r="H45" s="60">
        <f>LOOKUP(G$3:$G$47,'TABLE DE VALEURS'!$A$1:$B$132)</f>
        <v>0</v>
      </c>
      <c r="I45" s="4"/>
      <c r="J45" s="4" t="s">
        <v>36</v>
      </c>
      <c r="K45" s="64">
        <f>LOOKUP(J$3:J$47,'TABLE DE VALEURS'!$A$1:$B$132)</f>
        <v>0</v>
      </c>
      <c r="L45" s="4"/>
      <c r="M45" s="4" t="s">
        <v>36</v>
      </c>
      <c r="N45" s="64">
        <f>LOOKUP(M$3:M$47,'TABLE DE VALEURS'!$A$1:$B$132)</f>
        <v>0</v>
      </c>
      <c r="O45" s="4"/>
      <c r="P45" s="4" t="s">
        <v>36</v>
      </c>
      <c r="Q45" s="56">
        <f>LOOKUP(P$3:P$47,'TABLE DE VALEURS'!$A$1:$B$132)</f>
        <v>0</v>
      </c>
      <c r="R45" s="14">
        <f t="shared" si="0"/>
        <v>0</v>
      </c>
      <c r="S45" s="70">
        <f>RANK($R45,R$3:R$47)</f>
        <v>20</v>
      </c>
    </row>
    <row r="46" spans="1:19" x14ac:dyDescent="0.25">
      <c r="A46" s="4"/>
      <c r="B46" s="60"/>
      <c r="C46" s="4"/>
      <c r="D46" s="60"/>
      <c r="E46" s="4"/>
      <c r="F46" s="60"/>
      <c r="G46" s="4" t="s">
        <v>36</v>
      </c>
      <c r="H46" s="60">
        <f>LOOKUP(G$3:$G$47,'TABLE DE VALEURS'!$A$1:$B$132)</f>
        <v>0</v>
      </c>
      <c r="I46" s="4"/>
      <c r="J46" s="4" t="s">
        <v>36</v>
      </c>
      <c r="K46" s="64">
        <f>LOOKUP(J$3:J$47,'TABLE DE VALEURS'!$A$1:$B$132)</f>
        <v>0</v>
      </c>
      <c r="L46" s="4"/>
      <c r="M46" s="4" t="s">
        <v>36</v>
      </c>
      <c r="N46" s="64">
        <f>LOOKUP(M$3:M$47,'TABLE DE VALEURS'!$A$1:$B$132)</f>
        <v>0</v>
      </c>
      <c r="O46" s="4"/>
      <c r="P46" s="4" t="s">
        <v>36</v>
      </c>
      <c r="Q46" s="56">
        <f>LOOKUP(P$3:P$47,'TABLE DE VALEURS'!$A$1:$B$132)</f>
        <v>0</v>
      </c>
      <c r="R46" s="14">
        <f t="shared" si="0"/>
        <v>0</v>
      </c>
      <c r="S46" s="70">
        <f>RANK($R46,R$3:R$47)</f>
        <v>20</v>
      </c>
    </row>
    <row r="47" spans="1:19" ht="15.75" thickBot="1" x14ac:dyDescent="0.3">
      <c r="A47" s="5"/>
      <c r="B47" s="67"/>
      <c r="C47" s="5"/>
      <c r="D47" s="67"/>
      <c r="E47" s="5"/>
      <c r="F47" s="67"/>
      <c r="G47" s="5" t="s">
        <v>36</v>
      </c>
      <c r="H47" s="67">
        <f>LOOKUP(G$3:$G$47,'TABLE DE VALEURS'!$A$1:$B$132)</f>
        <v>0</v>
      </c>
      <c r="I47" s="5"/>
      <c r="J47" s="5" t="s">
        <v>36</v>
      </c>
      <c r="K47" s="68">
        <f>LOOKUP(J$3:J$47,'TABLE DE VALEURS'!$A$1:$B$132)</f>
        <v>0</v>
      </c>
      <c r="L47" s="5"/>
      <c r="M47" s="5" t="s">
        <v>36</v>
      </c>
      <c r="N47" s="68">
        <f>LOOKUP(M$3:M$47,'TABLE DE VALEURS'!$A$1:$B$132)</f>
        <v>0</v>
      </c>
      <c r="O47" s="5"/>
      <c r="P47" s="5" t="s">
        <v>36</v>
      </c>
      <c r="Q47" s="69">
        <f>LOOKUP(P$3:P$47,'TABLE DE VALEURS'!$A$1:$B$132)</f>
        <v>0</v>
      </c>
      <c r="R47" s="15">
        <f t="shared" si="0"/>
        <v>0</v>
      </c>
      <c r="S47" s="73">
        <f>RANK($R47,R$3:R$47)</f>
        <v>20</v>
      </c>
    </row>
  </sheetData>
  <sortState ref="A4:S32">
    <sortCondition ref="S4:S32"/>
  </sortState>
  <mergeCells count="11">
    <mergeCell ref="S1:S2"/>
    <mergeCell ref="F1:H1"/>
    <mergeCell ref="I1:K1"/>
    <mergeCell ref="L1:N1"/>
    <mergeCell ref="O1:Q1"/>
    <mergeCell ref="R1:R2"/>
    <mergeCell ref="A1:A2"/>
    <mergeCell ref="B1:B2"/>
    <mergeCell ref="C1:C2"/>
    <mergeCell ref="D1:D2"/>
    <mergeCell ref="E1:E2"/>
  </mergeCells>
  <dataValidations count="1">
    <dataValidation type="list" allowBlank="1" showInputMessage="1" showErrorMessage="1" sqref="C1">
      <formula1>clubs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zoomScaleNormal="100" workbookViewId="0">
      <selection activeCell="C11" sqref="C11"/>
    </sheetView>
  </sheetViews>
  <sheetFormatPr baseColWidth="10" defaultColWidth="8.85546875" defaultRowHeight="15" x14ac:dyDescent="0.25"/>
  <cols>
    <col min="1" max="1" width="14.85546875" style="2" bestFit="1" customWidth="1"/>
    <col min="2" max="2" width="13.5703125" style="2" bestFit="1" customWidth="1"/>
    <col min="3" max="3" width="33.140625" style="2" bestFit="1" customWidth="1"/>
    <col min="4" max="4" width="14.85546875" style="2" bestFit="1" customWidth="1"/>
    <col min="5" max="5" width="13.5703125" style="2" bestFit="1" customWidth="1"/>
    <col min="6" max="6" width="5.28515625" style="2" bestFit="1" customWidth="1"/>
    <col min="7" max="7" width="8.85546875" style="2"/>
    <col min="8" max="8" width="7.5703125" style="2" bestFit="1" customWidth="1"/>
    <col min="9" max="9" width="5.28515625" style="2" bestFit="1" customWidth="1"/>
    <col min="10" max="10" width="8.85546875" style="2"/>
    <col min="11" max="11" width="7.5703125" style="2" bestFit="1" customWidth="1"/>
    <col min="12" max="12" width="5.85546875" style="2" customWidth="1"/>
    <col min="13" max="13" width="8.85546875" style="2"/>
    <col min="14" max="14" width="7.5703125" style="2" bestFit="1" customWidth="1"/>
    <col min="15" max="15" width="5.28515625" style="2" bestFit="1" customWidth="1"/>
    <col min="16" max="16" width="8.85546875" style="2"/>
    <col min="17" max="17" width="7.5703125" style="2" bestFit="1" customWidth="1"/>
    <col min="18" max="18" width="10.5703125" style="2" customWidth="1"/>
    <col min="19" max="19" width="14.140625" style="2" bestFit="1" customWidth="1"/>
    <col min="20" max="1025" width="10.5703125"/>
  </cols>
  <sheetData>
    <row r="1" spans="1:19" ht="52.9" customHeight="1" thickBot="1" x14ac:dyDescent="0.3">
      <c r="A1" s="102" t="s">
        <v>25</v>
      </c>
      <c r="B1" s="102" t="s">
        <v>26</v>
      </c>
      <c r="C1" s="102" t="s">
        <v>27</v>
      </c>
      <c r="D1" s="102" t="s">
        <v>28</v>
      </c>
      <c r="E1" s="102" t="s">
        <v>2</v>
      </c>
      <c r="F1" s="106" t="s">
        <v>245</v>
      </c>
      <c r="G1" s="107"/>
      <c r="H1" s="108"/>
      <c r="I1" s="106" t="s">
        <v>300</v>
      </c>
      <c r="J1" s="107"/>
      <c r="K1" s="108"/>
      <c r="L1" s="106" t="s">
        <v>244</v>
      </c>
      <c r="M1" s="107"/>
      <c r="N1" s="108"/>
      <c r="O1" s="109" t="s">
        <v>246</v>
      </c>
      <c r="P1" s="110"/>
      <c r="Q1" s="111"/>
      <c r="R1" s="104" t="s">
        <v>29</v>
      </c>
      <c r="S1" s="104" t="s">
        <v>30</v>
      </c>
    </row>
    <row r="2" spans="1:19" ht="14.45" customHeight="1" thickBot="1" x14ac:dyDescent="0.3">
      <c r="A2" s="103"/>
      <c r="B2" s="103"/>
      <c r="C2" s="103"/>
      <c r="D2" s="103"/>
      <c r="E2" s="103"/>
      <c r="F2" s="52"/>
      <c r="G2" s="52" t="s">
        <v>31</v>
      </c>
      <c r="H2" s="52" t="s">
        <v>32</v>
      </c>
      <c r="I2" s="8"/>
      <c r="J2" s="9" t="s">
        <v>31</v>
      </c>
      <c r="K2" s="10" t="s">
        <v>32</v>
      </c>
      <c r="L2" s="8"/>
      <c r="M2" s="12" t="s">
        <v>31</v>
      </c>
      <c r="N2" s="11" t="s">
        <v>32</v>
      </c>
      <c r="O2" s="8"/>
      <c r="P2" s="13" t="s">
        <v>31</v>
      </c>
      <c r="Q2" s="9" t="s">
        <v>32</v>
      </c>
      <c r="R2" s="105"/>
      <c r="S2" s="105"/>
    </row>
    <row r="3" spans="1:19" x14ac:dyDescent="0.25">
      <c r="A3" s="96" t="s">
        <v>89</v>
      </c>
      <c r="B3" s="97" t="s">
        <v>263</v>
      </c>
      <c r="C3" s="57" t="s">
        <v>275</v>
      </c>
      <c r="D3" s="66" t="s">
        <v>10</v>
      </c>
      <c r="E3" s="57" t="s">
        <v>277</v>
      </c>
      <c r="F3" s="66" t="s">
        <v>88</v>
      </c>
      <c r="G3" s="57">
        <v>3</v>
      </c>
      <c r="H3" s="66">
        <f>LOOKUP(G$3:G$50,'TABLE DE VALEURS'!$A$1:$B$132)</f>
        <v>140</v>
      </c>
      <c r="I3" s="53" t="s">
        <v>88</v>
      </c>
      <c r="J3" s="57">
        <v>5</v>
      </c>
      <c r="K3" s="65">
        <f>LOOKUP(J$3:J$50,'TABLE DE VALEURS'!$A$1:$B$132)</f>
        <v>134</v>
      </c>
      <c r="L3" s="53" t="s">
        <v>88</v>
      </c>
      <c r="M3" s="57">
        <v>3</v>
      </c>
      <c r="N3" s="65">
        <f>LOOKUP(M$3:M$50,'TABLE DE VALEURS'!$A$1:$B$132)</f>
        <v>140</v>
      </c>
      <c r="O3" s="53" t="s">
        <v>88</v>
      </c>
      <c r="P3" s="57">
        <v>1</v>
      </c>
      <c r="Q3" s="6">
        <f>LOOKUP(P$3:P$50,'TABLE DE VALEURS'!$A$1:$B$132)</f>
        <v>150</v>
      </c>
      <c r="R3" s="74">
        <f t="shared" ref="R3:R22" si="0">H3+1.5*K3+N3+2*Q3</f>
        <v>781</v>
      </c>
      <c r="S3" s="75">
        <f t="shared" ref="S3:S50" si="1">RANK($R3,R$3:R$50)</f>
        <v>1</v>
      </c>
    </row>
    <row r="4" spans="1:19" x14ac:dyDescent="0.25">
      <c r="A4" s="81" t="s">
        <v>89</v>
      </c>
      <c r="B4" s="82" t="s">
        <v>156</v>
      </c>
      <c r="C4" s="1" t="s">
        <v>275</v>
      </c>
      <c r="D4" s="59" t="s">
        <v>10</v>
      </c>
      <c r="E4" s="1" t="s">
        <v>277</v>
      </c>
      <c r="F4" s="59" t="s">
        <v>88</v>
      </c>
      <c r="G4" s="1">
        <v>4</v>
      </c>
      <c r="H4" s="58">
        <f>LOOKUP(G$3:G$50,'TABLE DE VALEURS'!$A$1:$B$132)</f>
        <v>137</v>
      </c>
      <c r="I4" s="1" t="s">
        <v>88</v>
      </c>
      <c r="J4" s="1">
        <v>4</v>
      </c>
      <c r="K4" s="62">
        <f>LOOKUP(J$3:J$50,'TABLE DE VALEURS'!$A$1:$B$132)</f>
        <v>137</v>
      </c>
      <c r="L4" s="1" t="s">
        <v>88</v>
      </c>
      <c r="M4" s="1">
        <v>1</v>
      </c>
      <c r="N4" s="62">
        <f>LOOKUP(M$3:M$50,'TABLE DE VALEURS'!$A$1:$B$132)</f>
        <v>150</v>
      </c>
      <c r="O4" s="1" t="s">
        <v>88</v>
      </c>
      <c r="P4" s="1">
        <v>7</v>
      </c>
      <c r="Q4" s="7">
        <f>LOOKUP(P$3:P$50,'TABLE DE VALEURS'!$A$1:$B$132)</f>
        <v>128</v>
      </c>
      <c r="R4" s="76">
        <f t="shared" ref="R4:R21" si="2">H4+1.5*K4+N4+2*Q4</f>
        <v>748.5</v>
      </c>
      <c r="S4" s="76">
        <f t="shared" ref="S4:S21" si="3">RANK($R4,R$3:R$50)</f>
        <v>2</v>
      </c>
    </row>
    <row r="5" spans="1:19" x14ac:dyDescent="0.25">
      <c r="A5" s="85" t="s">
        <v>90</v>
      </c>
      <c r="B5" s="86" t="s">
        <v>265</v>
      </c>
      <c r="C5" s="1" t="s">
        <v>54</v>
      </c>
      <c r="D5" s="59" t="s">
        <v>10</v>
      </c>
      <c r="E5" s="1" t="s">
        <v>277</v>
      </c>
      <c r="F5" s="59" t="s">
        <v>88</v>
      </c>
      <c r="G5" s="1">
        <v>5</v>
      </c>
      <c r="H5" s="58">
        <f>LOOKUP(G$3:G$50,'TABLE DE VALEURS'!$A$1:$B$132)</f>
        <v>134</v>
      </c>
      <c r="I5" s="1" t="s">
        <v>88</v>
      </c>
      <c r="J5" s="1">
        <v>3</v>
      </c>
      <c r="K5" s="62">
        <f>LOOKUP(J$3:J$50,'TABLE DE VALEURS'!$A$1:$B$132)</f>
        <v>140</v>
      </c>
      <c r="L5" s="1" t="s">
        <v>88</v>
      </c>
      <c r="M5" s="1">
        <v>2</v>
      </c>
      <c r="N5" s="62">
        <f>LOOKUP(M$3:M$50,'TABLE DE VALEURS'!$A$1:$B$132)</f>
        <v>145</v>
      </c>
      <c r="O5" s="1" t="s">
        <v>35</v>
      </c>
      <c r="P5" s="1">
        <v>8</v>
      </c>
      <c r="Q5" s="7">
        <f>LOOKUP(P$3:P$50,'TABLE DE VALEURS'!$A$1:$B$132)</f>
        <v>126</v>
      </c>
      <c r="R5" s="76">
        <f t="shared" si="2"/>
        <v>741</v>
      </c>
      <c r="S5" s="76">
        <f t="shared" si="3"/>
        <v>3</v>
      </c>
    </row>
    <row r="6" spans="1:19" x14ac:dyDescent="0.25">
      <c r="A6" s="1" t="s">
        <v>53</v>
      </c>
      <c r="B6" s="59" t="s">
        <v>264</v>
      </c>
      <c r="C6" s="1" t="s">
        <v>54</v>
      </c>
      <c r="D6" s="59" t="s">
        <v>10</v>
      </c>
      <c r="E6" s="1" t="s">
        <v>277</v>
      </c>
      <c r="F6" s="59" t="s">
        <v>88</v>
      </c>
      <c r="G6" s="1">
        <v>2</v>
      </c>
      <c r="H6" s="58">
        <f>LOOKUP(G$3:G$50,'TABLE DE VALEURS'!$A$1:$B$132)</f>
        <v>145</v>
      </c>
      <c r="I6" s="1" t="s">
        <v>88</v>
      </c>
      <c r="J6" s="1">
        <v>2</v>
      </c>
      <c r="K6" s="62">
        <f>LOOKUP(J$3:J$50,'TABLE DE VALEURS'!$A$1:$B$132)</f>
        <v>145</v>
      </c>
      <c r="L6" s="1" t="s">
        <v>88</v>
      </c>
      <c r="M6" s="1" t="s">
        <v>36</v>
      </c>
      <c r="N6" s="62">
        <f>LOOKUP(M$3:M$50,'TABLE DE VALEURS'!$A$1:$B$132)</f>
        <v>0</v>
      </c>
      <c r="O6" s="1" t="s">
        <v>50</v>
      </c>
      <c r="P6" s="1">
        <v>4</v>
      </c>
      <c r="Q6" s="7">
        <f>LOOKUP(P$3:P$50,'TABLE DE VALEURS'!$A$1:$B$132)</f>
        <v>137</v>
      </c>
      <c r="R6" s="76">
        <f t="shared" si="2"/>
        <v>636.5</v>
      </c>
      <c r="S6" s="76">
        <f t="shared" si="3"/>
        <v>4</v>
      </c>
    </row>
    <row r="7" spans="1:19" x14ac:dyDescent="0.25">
      <c r="A7" s="1" t="s">
        <v>104</v>
      </c>
      <c r="B7" s="59" t="s">
        <v>266</v>
      </c>
      <c r="C7" s="1" t="s">
        <v>94</v>
      </c>
      <c r="D7" s="59" t="s">
        <v>10</v>
      </c>
      <c r="E7" s="1" t="s">
        <v>277</v>
      </c>
      <c r="F7" s="59" t="s">
        <v>88</v>
      </c>
      <c r="G7" s="1" t="s">
        <v>36</v>
      </c>
      <c r="H7" s="58">
        <f>LOOKUP(G$3:G$50,'TABLE DE VALEURS'!$A$1:$B$132)</f>
        <v>0</v>
      </c>
      <c r="I7" s="1" t="s">
        <v>88</v>
      </c>
      <c r="J7" s="1">
        <v>7</v>
      </c>
      <c r="K7" s="62">
        <f>LOOKUP(J$3:J$50,'TABLE DE VALEURS'!$A$1:$B$132)</f>
        <v>128</v>
      </c>
      <c r="L7" s="1" t="s">
        <v>88</v>
      </c>
      <c r="M7" s="1">
        <v>5</v>
      </c>
      <c r="N7" s="62">
        <f>LOOKUP(M$3:M$50,'TABLE DE VALEURS'!$A$1:$B$132)</f>
        <v>134</v>
      </c>
      <c r="O7" s="1" t="s">
        <v>88</v>
      </c>
      <c r="P7" s="1">
        <v>20</v>
      </c>
      <c r="Q7" s="7">
        <f>LOOKUP(P$3:P$50,'TABLE DE VALEURS'!$A$1:$B$132)</f>
        <v>110</v>
      </c>
      <c r="R7" s="76">
        <f t="shared" si="2"/>
        <v>546</v>
      </c>
      <c r="S7" s="76">
        <f t="shared" si="3"/>
        <v>5</v>
      </c>
    </row>
    <row r="8" spans="1:19" x14ac:dyDescent="0.25">
      <c r="A8" s="1" t="s">
        <v>87</v>
      </c>
      <c r="B8" s="59" t="s">
        <v>267</v>
      </c>
      <c r="C8" s="1" t="s">
        <v>275</v>
      </c>
      <c r="D8" s="59" t="s">
        <v>10</v>
      </c>
      <c r="E8" s="1" t="s">
        <v>277</v>
      </c>
      <c r="F8" s="59" t="s">
        <v>35</v>
      </c>
      <c r="G8" s="1">
        <v>1</v>
      </c>
      <c r="H8" s="58">
        <f>LOOKUP(G$3:G$50,'TABLE DE VALEURS'!$A$1:$B$132)</f>
        <v>150</v>
      </c>
      <c r="I8" s="1" t="s">
        <v>35</v>
      </c>
      <c r="J8" s="1">
        <v>1</v>
      </c>
      <c r="K8" s="62">
        <f>LOOKUP(J$3:J$50,'TABLE DE VALEURS'!$A$1:$B$132)</f>
        <v>150</v>
      </c>
      <c r="L8" s="1" t="s">
        <v>35</v>
      </c>
      <c r="M8" s="1">
        <v>4</v>
      </c>
      <c r="N8" s="62">
        <f>LOOKUP(M$3:M$50,'TABLE DE VALEURS'!$A$1:$B$132)</f>
        <v>137</v>
      </c>
      <c r="O8" s="1" t="s">
        <v>35</v>
      </c>
      <c r="P8" s="1" t="s">
        <v>36</v>
      </c>
      <c r="Q8" s="7">
        <f>LOOKUP(P$3:P$50,'TABLE DE VALEURS'!$A$1:$B$132)</f>
        <v>0</v>
      </c>
      <c r="R8" s="76">
        <f t="shared" si="2"/>
        <v>512</v>
      </c>
      <c r="S8" s="76">
        <f t="shared" si="3"/>
        <v>6</v>
      </c>
    </row>
    <row r="9" spans="1:19" x14ac:dyDescent="0.25">
      <c r="A9" s="1" t="s">
        <v>80</v>
      </c>
      <c r="B9" s="59" t="s">
        <v>268</v>
      </c>
      <c r="C9" s="1" t="s">
        <v>54</v>
      </c>
      <c r="D9" s="59" t="s">
        <v>10</v>
      </c>
      <c r="E9" s="1" t="s">
        <v>277</v>
      </c>
      <c r="F9" s="59" t="s">
        <v>88</v>
      </c>
      <c r="G9" s="1">
        <v>8</v>
      </c>
      <c r="H9" s="58">
        <f>LOOKUP(G$3:G$50,'TABLE DE VALEURS'!$A$1:$B$132)</f>
        <v>126</v>
      </c>
      <c r="I9" s="1" t="s">
        <v>88</v>
      </c>
      <c r="J9" s="1">
        <v>6</v>
      </c>
      <c r="K9" s="62">
        <f>LOOKUP(J$3:J$50,'TABLE DE VALEURS'!$A$1:$B$132)</f>
        <v>131</v>
      </c>
      <c r="L9" s="1" t="s">
        <v>88</v>
      </c>
      <c r="M9" s="1">
        <v>8</v>
      </c>
      <c r="N9" s="62">
        <f>LOOKUP(M$3:M$50,'TABLE DE VALEURS'!$A$1:$B$132)</f>
        <v>126</v>
      </c>
      <c r="O9" s="1" t="s">
        <v>88</v>
      </c>
      <c r="P9" s="1" t="s">
        <v>36</v>
      </c>
      <c r="Q9" s="7">
        <f>LOOKUP(P$3:P$50,'TABLE DE VALEURS'!$A$1:$B$132)</f>
        <v>0</v>
      </c>
      <c r="R9" s="76">
        <f t="shared" si="2"/>
        <v>448.5</v>
      </c>
      <c r="S9" s="76">
        <f t="shared" si="3"/>
        <v>7</v>
      </c>
    </row>
    <row r="10" spans="1:19" x14ac:dyDescent="0.25">
      <c r="A10" s="1" t="s">
        <v>92</v>
      </c>
      <c r="B10" s="59" t="s">
        <v>93</v>
      </c>
      <c r="C10" s="1" t="s">
        <v>94</v>
      </c>
      <c r="D10" s="59" t="s">
        <v>10</v>
      </c>
      <c r="E10" s="1" t="s">
        <v>277</v>
      </c>
      <c r="F10" s="59" t="s">
        <v>88</v>
      </c>
      <c r="G10" s="1">
        <v>7</v>
      </c>
      <c r="H10" s="58">
        <f>LOOKUP(G$3:G$50,'TABLE DE VALEURS'!$A$1:$B$132)</f>
        <v>128</v>
      </c>
      <c r="I10" s="1" t="s">
        <v>88</v>
      </c>
      <c r="J10" s="1">
        <v>8</v>
      </c>
      <c r="K10" s="62">
        <f>LOOKUP(J$3:J$50,'TABLE DE VALEURS'!$A$1:$B$132)</f>
        <v>126</v>
      </c>
      <c r="L10" s="1" t="s">
        <v>88</v>
      </c>
      <c r="M10" s="1" t="s">
        <v>36</v>
      </c>
      <c r="N10" s="62">
        <f>LOOKUP(M$3:M$50,'TABLE DE VALEURS'!$A$1:$B$132)</f>
        <v>0</v>
      </c>
      <c r="O10" s="1" t="s">
        <v>88</v>
      </c>
      <c r="P10" s="1" t="s">
        <v>36</v>
      </c>
      <c r="Q10" s="7">
        <f>LOOKUP(P$3:P$50,'TABLE DE VALEURS'!$A$1:$B$132)</f>
        <v>0</v>
      </c>
      <c r="R10" s="76">
        <f t="shared" si="2"/>
        <v>317</v>
      </c>
      <c r="S10" s="76">
        <f t="shared" si="3"/>
        <v>8</v>
      </c>
    </row>
    <row r="11" spans="1:19" x14ac:dyDescent="0.25">
      <c r="A11" s="1" t="s">
        <v>91</v>
      </c>
      <c r="B11" s="59" t="s">
        <v>269</v>
      </c>
      <c r="C11" s="1" t="s">
        <v>275</v>
      </c>
      <c r="D11" s="59" t="s">
        <v>10</v>
      </c>
      <c r="E11" s="1" t="s">
        <v>277</v>
      </c>
      <c r="F11" s="59" t="s">
        <v>88</v>
      </c>
      <c r="G11" s="1">
        <v>6</v>
      </c>
      <c r="H11" s="58">
        <f>LOOKUP(G$3:G$50,'TABLE DE VALEURS'!$A$1:$B$132)</f>
        <v>131</v>
      </c>
      <c r="I11" s="1" t="s">
        <v>88</v>
      </c>
      <c r="J11" s="1" t="s">
        <v>36</v>
      </c>
      <c r="K11" s="62">
        <f>LOOKUP(J$3:J$50,'TABLE DE VALEURS'!$A$1:$B$132)</f>
        <v>0</v>
      </c>
      <c r="L11" s="1" t="s">
        <v>88</v>
      </c>
      <c r="M11" s="1">
        <v>9</v>
      </c>
      <c r="N11" s="62">
        <f>LOOKUP(M$3:M$50,'TABLE DE VALEURS'!$A$1:$B$132)</f>
        <v>124</v>
      </c>
      <c r="O11" s="1" t="s">
        <v>88</v>
      </c>
      <c r="P11" s="1" t="s">
        <v>36</v>
      </c>
      <c r="Q11" s="7">
        <f>LOOKUP(P$3:P$50,'TABLE DE VALEURS'!$A$1:$B$132)</f>
        <v>0</v>
      </c>
      <c r="R11" s="76">
        <f t="shared" si="2"/>
        <v>255</v>
      </c>
      <c r="S11" s="76">
        <f t="shared" si="3"/>
        <v>9</v>
      </c>
    </row>
    <row r="12" spans="1:19" x14ac:dyDescent="0.25">
      <c r="A12" s="4" t="s">
        <v>95</v>
      </c>
      <c r="B12" s="60" t="s">
        <v>96</v>
      </c>
      <c r="C12" s="4" t="s">
        <v>34</v>
      </c>
      <c r="D12" s="60" t="s">
        <v>10</v>
      </c>
      <c r="E12" s="1" t="s">
        <v>277</v>
      </c>
      <c r="F12" s="60" t="s">
        <v>88</v>
      </c>
      <c r="G12" s="4" t="s">
        <v>36</v>
      </c>
      <c r="H12" s="60">
        <f>LOOKUP(G$3:G$50,'TABLE DE VALEURS'!$A$1:$B$132)</f>
        <v>0</v>
      </c>
      <c r="I12" s="4" t="s">
        <v>88</v>
      </c>
      <c r="J12" s="4" t="s">
        <v>36</v>
      </c>
      <c r="K12" s="62">
        <f>LOOKUP(J$3:J$50,'TABLE DE VALEURS'!$A$1:$B$132)</f>
        <v>0</v>
      </c>
      <c r="L12" s="4" t="s">
        <v>88</v>
      </c>
      <c r="M12" s="4" t="s">
        <v>36</v>
      </c>
      <c r="N12" s="62">
        <f>LOOKUP(M$3:M$50,'TABLE DE VALEURS'!$A$1:$B$132)</f>
        <v>0</v>
      </c>
      <c r="O12" s="4" t="s">
        <v>88</v>
      </c>
      <c r="P12" s="4" t="s">
        <v>36</v>
      </c>
      <c r="Q12" s="7">
        <f>LOOKUP(P$3:P$50,'TABLE DE VALEURS'!$A$1:$B$132)</f>
        <v>0</v>
      </c>
      <c r="R12" s="16">
        <f t="shared" si="2"/>
        <v>0</v>
      </c>
      <c r="S12" s="76">
        <f t="shared" si="3"/>
        <v>10</v>
      </c>
    </row>
    <row r="13" spans="1:19" x14ac:dyDescent="0.25">
      <c r="A13" s="4" t="s">
        <v>97</v>
      </c>
      <c r="B13" s="60" t="s">
        <v>98</v>
      </c>
      <c r="C13" s="4" t="s">
        <v>34</v>
      </c>
      <c r="D13" s="60" t="s">
        <v>10</v>
      </c>
      <c r="E13" s="1" t="s">
        <v>277</v>
      </c>
      <c r="F13" s="60" t="s">
        <v>88</v>
      </c>
      <c r="G13" s="4" t="s">
        <v>36</v>
      </c>
      <c r="H13" s="60">
        <f>LOOKUP(G$3:G$50,'TABLE DE VALEURS'!$A$1:$B$132)</f>
        <v>0</v>
      </c>
      <c r="I13" s="4" t="s">
        <v>88</v>
      </c>
      <c r="J13" s="4" t="s">
        <v>36</v>
      </c>
      <c r="K13" s="62">
        <f>LOOKUP(J$3:J$50,'TABLE DE VALEURS'!$A$1:$B$132)</f>
        <v>0</v>
      </c>
      <c r="L13" s="4" t="s">
        <v>88</v>
      </c>
      <c r="M13" s="4" t="s">
        <v>36</v>
      </c>
      <c r="N13" s="62">
        <f>LOOKUP(M$3:M$50,'TABLE DE VALEURS'!$A$1:$B$132)</f>
        <v>0</v>
      </c>
      <c r="O13" s="4" t="s">
        <v>88</v>
      </c>
      <c r="P13" s="4" t="s">
        <v>36</v>
      </c>
      <c r="Q13" s="7">
        <f>LOOKUP(P$3:P$50,'TABLE DE VALEURS'!$A$1:$B$132)</f>
        <v>0</v>
      </c>
      <c r="R13" s="16">
        <f t="shared" si="2"/>
        <v>0</v>
      </c>
      <c r="S13" s="76">
        <f t="shared" si="3"/>
        <v>10</v>
      </c>
    </row>
    <row r="14" spans="1:19" x14ac:dyDescent="0.25">
      <c r="A14" s="4" t="s">
        <v>99</v>
      </c>
      <c r="B14" s="60" t="s">
        <v>100</v>
      </c>
      <c r="C14" s="4" t="s">
        <v>43</v>
      </c>
      <c r="D14" s="60" t="s">
        <v>10</v>
      </c>
      <c r="E14" s="1" t="s">
        <v>277</v>
      </c>
      <c r="F14" s="60" t="s">
        <v>88</v>
      </c>
      <c r="G14" s="4" t="s">
        <v>36</v>
      </c>
      <c r="H14" s="60">
        <f>LOOKUP(G$3:G$50,'TABLE DE VALEURS'!$A$1:$B$132)</f>
        <v>0</v>
      </c>
      <c r="I14" s="4" t="s">
        <v>88</v>
      </c>
      <c r="J14" s="4" t="s">
        <v>36</v>
      </c>
      <c r="K14" s="62">
        <f>LOOKUP(J$3:J$50,'TABLE DE VALEURS'!$A$1:$B$132)</f>
        <v>0</v>
      </c>
      <c r="L14" s="4" t="s">
        <v>88</v>
      </c>
      <c r="M14" s="4" t="s">
        <v>36</v>
      </c>
      <c r="N14" s="62">
        <f>LOOKUP(M$3:M$50,'TABLE DE VALEURS'!$A$1:$B$132)</f>
        <v>0</v>
      </c>
      <c r="O14" s="4" t="s">
        <v>88</v>
      </c>
      <c r="P14" s="4" t="s">
        <v>36</v>
      </c>
      <c r="Q14" s="7">
        <f>LOOKUP(P$3:P$50,'TABLE DE VALEURS'!$A$1:$B$132)</f>
        <v>0</v>
      </c>
      <c r="R14" s="16">
        <f t="shared" si="2"/>
        <v>0</v>
      </c>
      <c r="S14" s="76">
        <f t="shared" si="3"/>
        <v>10</v>
      </c>
    </row>
    <row r="15" spans="1:19" x14ac:dyDescent="0.25">
      <c r="A15" s="4" t="s">
        <v>101</v>
      </c>
      <c r="B15" s="60" t="s">
        <v>270</v>
      </c>
      <c r="C15" s="4" t="s">
        <v>276</v>
      </c>
      <c r="D15" s="60" t="s">
        <v>10</v>
      </c>
      <c r="E15" s="1" t="s">
        <v>277</v>
      </c>
      <c r="F15" s="60" t="s">
        <v>88</v>
      </c>
      <c r="G15" s="4" t="s">
        <v>36</v>
      </c>
      <c r="H15" s="60">
        <f>LOOKUP(G$3:G$50,'TABLE DE VALEURS'!$A$1:$B$132)</f>
        <v>0</v>
      </c>
      <c r="I15" s="4" t="s">
        <v>88</v>
      </c>
      <c r="J15" s="4" t="s">
        <v>36</v>
      </c>
      <c r="K15" s="62">
        <f>LOOKUP(J$3:J$50,'TABLE DE VALEURS'!$A$1:$B$132)</f>
        <v>0</v>
      </c>
      <c r="L15" s="4" t="s">
        <v>88</v>
      </c>
      <c r="M15" s="4" t="s">
        <v>36</v>
      </c>
      <c r="N15" s="62">
        <f>LOOKUP(M$3:M$50,'TABLE DE VALEURS'!$A$1:$B$132)</f>
        <v>0</v>
      </c>
      <c r="O15" s="4" t="s">
        <v>88</v>
      </c>
      <c r="P15" s="4" t="s">
        <v>36</v>
      </c>
      <c r="Q15" s="7">
        <f>LOOKUP(P$3:P$50,'TABLE DE VALEURS'!$A$1:$B$132)</f>
        <v>0</v>
      </c>
      <c r="R15" s="16">
        <f t="shared" si="2"/>
        <v>0</v>
      </c>
      <c r="S15" s="76">
        <f t="shared" si="3"/>
        <v>10</v>
      </c>
    </row>
    <row r="16" spans="1:19" x14ac:dyDescent="0.25">
      <c r="A16" s="4" t="s">
        <v>102</v>
      </c>
      <c r="B16" s="60" t="s">
        <v>103</v>
      </c>
      <c r="C16" s="4" t="s">
        <v>94</v>
      </c>
      <c r="D16" s="60" t="s">
        <v>10</v>
      </c>
      <c r="E16" s="1" t="s">
        <v>277</v>
      </c>
      <c r="F16" s="60" t="s">
        <v>88</v>
      </c>
      <c r="G16" s="4" t="s">
        <v>36</v>
      </c>
      <c r="H16" s="60">
        <f>LOOKUP(G$3:G$50,'TABLE DE VALEURS'!$A$1:$B$132)</f>
        <v>0</v>
      </c>
      <c r="I16" s="4" t="s">
        <v>88</v>
      </c>
      <c r="J16" s="4" t="s">
        <v>36</v>
      </c>
      <c r="K16" s="62">
        <f>LOOKUP(J$3:J$50,'TABLE DE VALEURS'!$A$1:$B$132)</f>
        <v>0</v>
      </c>
      <c r="L16" s="4" t="s">
        <v>88</v>
      </c>
      <c r="M16" s="4" t="s">
        <v>36</v>
      </c>
      <c r="N16" s="62">
        <f>LOOKUP(M$3:M$50,'TABLE DE VALEURS'!$A$1:$B$132)</f>
        <v>0</v>
      </c>
      <c r="O16" s="4" t="s">
        <v>88</v>
      </c>
      <c r="P16" s="4" t="s">
        <v>36</v>
      </c>
      <c r="Q16" s="7">
        <f>LOOKUP(P$3:P$50,'TABLE DE VALEURS'!$A$1:$B$132)</f>
        <v>0</v>
      </c>
      <c r="R16" s="16">
        <f t="shared" si="2"/>
        <v>0</v>
      </c>
      <c r="S16" s="76">
        <f t="shared" si="3"/>
        <v>10</v>
      </c>
    </row>
    <row r="17" spans="1:19" x14ac:dyDescent="0.25">
      <c r="A17" s="4" t="s">
        <v>105</v>
      </c>
      <c r="B17" s="60" t="s">
        <v>271</v>
      </c>
      <c r="C17" s="4" t="s">
        <v>275</v>
      </c>
      <c r="D17" s="60" t="s">
        <v>10</v>
      </c>
      <c r="E17" s="1" t="s">
        <v>277</v>
      </c>
      <c r="F17" s="60" t="s">
        <v>88</v>
      </c>
      <c r="G17" s="4" t="s">
        <v>36</v>
      </c>
      <c r="H17" s="60">
        <f>LOOKUP(G$3:G$50,'TABLE DE VALEURS'!$A$1:$B$132)</f>
        <v>0</v>
      </c>
      <c r="I17" s="4" t="s">
        <v>88</v>
      </c>
      <c r="J17" s="4" t="s">
        <v>36</v>
      </c>
      <c r="K17" s="62">
        <f>LOOKUP(J$3:J$50,'TABLE DE VALEURS'!$A$1:$B$132)</f>
        <v>0</v>
      </c>
      <c r="L17" s="4" t="s">
        <v>88</v>
      </c>
      <c r="M17" s="4" t="s">
        <v>36</v>
      </c>
      <c r="N17" s="62">
        <f>LOOKUP(M$3:M$50,'TABLE DE VALEURS'!$A$1:$B$132)</f>
        <v>0</v>
      </c>
      <c r="O17" s="4" t="s">
        <v>88</v>
      </c>
      <c r="P17" s="4" t="s">
        <v>36</v>
      </c>
      <c r="Q17" s="7">
        <f>LOOKUP(P$3:P$50,'TABLE DE VALEURS'!$A$1:$B$132)</f>
        <v>0</v>
      </c>
      <c r="R17" s="16">
        <f t="shared" si="2"/>
        <v>0</v>
      </c>
      <c r="S17" s="76">
        <f t="shared" si="3"/>
        <v>10</v>
      </c>
    </row>
    <row r="18" spans="1:19" x14ac:dyDescent="0.25">
      <c r="A18" s="4" t="s">
        <v>106</v>
      </c>
      <c r="B18" s="60" t="s">
        <v>272</v>
      </c>
      <c r="C18" s="4" t="s">
        <v>275</v>
      </c>
      <c r="D18" s="60" t="s">
        <v>10</v>
      </c>
      <c r="E18" s="1" t="s">
        <v>277</v>
      </c>
      <c r="F18" s="60" t="s">
        <v>88</v>
      </c>
      <c r="G18" s="4" t="s">
        <v>36</v>
      </c>
      <c r="H18" s="60">
        <f>LOOKUP(G$3:G$50,'TABLE DE VALEURS'!$A$1:$B$132)</f>
        <v>0</v>
      </c>
      <c r="I18" s="4" t="s">
        <v>88</v>
      </c>
      <c r="J18" s="4" t="s">
        <v>36</v>
      </c>
      <c r="K18" s="62">
        <f>LOOKUP(J$3:J$50,'TABLE DE VALEURS'!$A$1:$B$132)</f>
        <v>0</v>
      </c>
      <c r="L18" s="4" t="s">
        <v>88</v>
      </c>
      <c r="M18" s="4" t="s">
        <v>36</v>
      </c>
      <c r="N18" s="62">
        <f>LOOKUP(M$3:M$50,'TABLE DE VALEURS'!$A$1:$B$132)</f>
        <v>0</v>
      </c>
      <c r="O18" s="4" t="s">
        <v>88</v>
      </c>
      <c r="P18" s="4" t="s">
        <v>36</v>
      </c>
      <c r="Q18" s="7">
        <f>LOOKUP(P$3:P$50,'TABLE DE VALEURS'!$A$1:$B$132)</f>
        <v>0</v>
      </c>
      <c r="R18" s="16">
        <f t="shared" si="2"/>
        <v>0</v>
      </c>
      <c r="S18" s="76">
        <f t="shared" si="3"/>
        <v>10</v>
      </c>
    </row>
    <row r="19" spans="1:19" x14ac:dyDescent="0.25">
      <c r="A19" s="4" t="s">
        <v>107</v>
      </c>
      <c r="B19" s="60" t="s">
        <v>273</v>
      </c>
      <c r="C19" s="4" t="s">
        <v>275</v>
      </c>
      <c r="D19" s="60" t="s">
        <v>10</v>
      </c>
      <c r="E19" s="1" t="s">
        <v>277</v>
      </c>
      <c r="F19" s="60" t="s">
        <v>88</v>
      </c>
      <c r="G19" s="4" t="s">
        <v>36</v>
      </c>
      <c r="H19" s="60">
        <f>LOOKUP(G$3:G$50,'TABLE DE VALEURS'!$A$1:$B$132)</f>
        <v>0</v>
      </c>
      <c r="I19" s="4" t="s">
        <v>88</v>
      </c>
      <c r="J19" s="4" t="s">
        <v>36</v>
      </c>
      <c r="K19" s="62">
        <f>LOOKUP(J$3:J$50,'TABLE DE VALEURS'!$A$1:$B$132)</f>
        <v>0</v>
      </c>
      <c r="L19" s="4" t="s">
        <v>88</v>
      </c>
      <c r="M19" s="4" t="s">
        <v>36</v>
      </c>
      <c r="N19" s="62">
        <f>LOOKUP(M$3:M$50,'TABLE DE VALEURS'!$A$1:$B$132)</f>
        <v>0</v>
      </c>
      <c r="O19" s="4" t="s">
        <v>88</v>
      </c>
      <c r="P19" s="4" t="s">
        <v>36</v>
      </c>
      <c r="Q19" s="7">
        <f>LOOKUP(P$3:P$50,'TABLE DE VALEURS'!$A$1:$B$132)</f>
        <v>0</v>
      </c>
      <c r="R19" s="16">
        <f t="shared" si="2"/>
        <v>0</v>
      </c>
      <c r="S19" s="76">
        <f t="shared" si="3"/>
        <v>10</v>
      </c>
    </row>
    <row r="20" spans="1:19" x14ac:dyDescent="0.25">
      <c r="A20" s="4" t="s">
        <v>108</v>
      </c>
      <c r="B20" s="60" t="s">
        <v>274</v>
      </c>
      <c r="C20" s="4" t="s">
        <v>275</v>
      </c>
      <c r="D20" s="60" t="s">
        <v>10</v>
      </c>
      <c r="E20" s="1" t="s">
        <v>277</v>
      </c>
      <c r="F20" s="60" t="s">
        <v>88</v>
      </c>
      <c r="G20" s="4" t="s">
        <v>36</v>
      </c>
      <c r="H20" s="60">
        <f>LOOKUP(G$3:G$50,'TABLE DE VALEURS'!$A$1:$B$132)</f>
        <v>0</v>
      </c>
      <c r="I20" s="4" t="s">
        <v>88</v>
      </c>
      <c r="J20" s="4" t="s">
        <v>36</v>
      </c>
      <c r="K20" s="62">
        <f>LOOKUP(J$3:J$50,'TABLE DE VALEURS'!$A$1:$B$132)</f>
        <v>0</v>
      </c>
      <c r="L20" s="4" t="s">
        <v>88</v>
      </c>
      <c r="M20" s="4" t="s">
        <v>36</v>
      </c>
      <c r="N20" s="62">
        <f>LOOKUP(M$3:M$50,'TABLE DE VALEURS'!$A$1:$B$132)</f>
        <v>0</v>
      </c>
      <c r="O20" s="4" t="s">
        <v>88</v>
      </c>
      <c r="P20" s="4" t="s">
        <v>36</v>
      </c>
      <c r="Q20" s="7">
        <f>LOOKUP(P$3:P$50,'TABLE DE VALEURS'!$A$1:$B$132)</f>
        <v>0</v>
      </c>
      <c r="R20" s="16">
        <f t="shared" si="2"/>
        <v>0</v>
      </c>
      <c r="S20" s="76">
        <f t="shared" si="3"/>
        <v>10</v>
      </c>
    </row>
    <row r="21" spans="1:19" x14ac:dyDescent="0.25">
      <c r="A21" s="4"/>
      <c r="B21" s="60"/>
      <c r="C21" s="4"/>
      <c r="D21" s="60"/>
      <c r="E21" s="1"/>
      <c r="F21" s="60"/>
      <c r="G21" s="4" t="s">
        <v>36</v>
      </c>
      <c r="H21" s="60">
        <f>LOOKUP(G$3:G$50,'TABLE DE VALEURS'!$A$1:$B$132)</f>
        <v>0</v>
      </c>
      <c r="I21" s="4"/>
      <c r="J21" s="4" t="s">
        <v>36</v>
      </c>
      <c r="K21" s="62">
        <f>LOOKUP(J$3:J$50,'TABLE DE VALEURS'!$A$1:$B$132)</f>
        <v>0</v>
      </c>
      <c r="L21" s="4"/>
      <c r="M21" s="4" t="s">
        <v>36</v>
      </c>
      <c r="N21" s="62">
        <f>LOOKUP(M$3:M$50,'TABLE DE VALEURS'!$A$1:$B$132)</f>
        <v>0</v>
      </c>
      <c r="O21" s="4"/>
      <c r="P21" s="4" t="s">
        <v>36</v>
      </c>
      <c r="Q21" s="7">
        <f>LOOKUP(P$3:P$50,'TABLE DE VALEURS'!$A$1:$B$132)</f>
        <v>0</v>
      </c>
      <c r="R21" s="14">
        <f t="shared" si="2"/>
        <v>0</v>
      </c>
      <c r="S21" s="70">
        <f t="shared" si="3"/>
        <v>10</v>
      </c>
    </row>
    <row r="22" spans="1:19" x14ac:dyDescent="0.25">
      <c r="A22" s="4"/>
      <c r="B22" s="60"/>
      <c r="C22" s="4"/>
      <c r="D22" s="60"/>
      <c r="E22" s="1"/>
      <c r="F22" s="60"/>
      <c r="G22" s="4" t="s">
        <v>36</v>
      </c>
      <c r="H22" s="60">
        <f>LOOKUP(G$3:G$50,'TABLE DE VALEURS'!$A$1:$B$132)</f>
        <v>0</v>
      </c>
      <c r="I22" s="4"/>
      <c r="J22" s="4" t="s">
        <v>36</v>
      </c>
      <c r="K22" s="62">
        <f>LOOKUP(J$3:J$50,'TABLE DE VALEURS'!$A$1:$B$132)</f>
        <v>0</v>
      </c>
      <c r="L22" s="4"/>
      <c r="M22" s="4" t="s">
        <v>36</v>
      </c>
      <c r="N22" s="62">
        <f>LOOKUP(M$3:M$50,'TABLE DE VALEURS'!$A$1:$B$132)</f>
        <v>0</v>
      </c>
      <c r="O22" s="4"/>
      <c r="P22" s="4" t="s">
        <v>36</v>
      </c>
      <c r="Q22" s="7">
        <f>LOOKUP(P$3:P$50,'TABLE DE VALEURS'!$A$1:$B$132)</f>
        <v>0</v>
      </c>
      <c r="R22" s="14">
        <f t="shared" si="0"/>
        <v>0</v>
      </c>
      <c r="S22" s="70">
        <f t="shared" si="1"/>
        <v>10</v>
      </c>
    </row>
    <row r="23" spans="1:19" x14ac:dyDescent="0.25">
      <c r="A23" s="4"/>
      <c r="B23" s="60"/>
      <c r="C23" s="4"/>
      <c r="D23" s="60"/>
      <c r="E23" s="1"/>
      <c r="F23" s="60"/>
      <c r="G23" s="4" t="s">
        <v>36</v>
      </c>
      <c r="H23" s="60">
        <f>LOOKUP(G$3:G$50,'TABLE DE VALEURS'!$A$1:$B$132)</f>
        <v>0</v>
      </c>
      <c r="I23" s="4"/>
      <c r="J23" s="4" t="s">
        <v>36</v>
      </c>
      <c r="K23" s="62">
        <f>LOOKUP(J$3:J$50,'TABLE DE VALEURS'!$A$1:$B$132)</f>
        <v>0</v>
      </c>
      <c r="L23" s="4"/>
      <c r="M23" s="4" t="s">
        <v>36</v>
      </c>
      <c r="N23" s="62">
        <f>LOOKUP(M$3:M$50,'TABLE DE VALEURS'!$A$1:$B$132)</f>
        <v>0</v>
      </c>
      <c r="O23" s="4"/>
      <c r="P23" s="4" t="s">
        <v>36</v>
      </c>
      <c r="Q23" s="7">
        <f>LOOKUP(P$3:P$50,'TABLE DE VALEURS'!$A$1:$B$132)</f>
        <v>0</v>
      </c>
      <c r="R23" s="14">
        <f t="shared" ref="R23:R50" si="4">H23+1.5*K23+N23+2*Q23</f>
        <v>0</v>
      </c>
      <c r="S23" s="70">
        <f t="shared" si="1"/>
        <v>10</v>
      </c>
    </row>
    <row r="24" spans="1:19" x14ac:dyDescent="0.25">
      <c r="A24" s="4"/>
      <c r="B24" s="60"/>
      <c r="C24" s="4"/>
      <c r="D24" s="60"/>
      <c r="E24" s="1"/>
      <c r="F24" s="60"/>
      <c r="G24" s="4" t="s">
        <v>36</v>
      </c>
      <c r="H24" s="60">
        <f>LOOKUP(G$3:G$50,'TABLE DE VALEURS'!$A$1:$B$132)</f>
        <v>0</v>
      </c>
      <c r="I24" s="4"/>
      <c r="J24" s="4" t="s">
        <v>36</v>
      </c>
      <c r="K24" s="62">
        <f>LOOKUP(J$3:J$50,'TABLE DE VALEURS'!$A$1:$B$132)</f>
        <v>0</v>
      </c>
      <c r="L24" s="4"/>
      <c r="M24" s="4" t="s">
        <v>36</v>
      </c>
      <c r="N24" s="62">
        <f>LOOKUP(M$3:M$50,'TABLE DE VALEURS'!$A$1:$B$132)</f>
        <v>0</v>
      </c>
      <c r="O24" s="4"/>
      <c r="P24" s="4" t="s">
        <v>36</v>
      </c>
      <c r="Q24" s="7">
        <f>LOOKUP(P$3:P$50,'TABLE DE VALEURS'!$A$1:$B$132)</f>
        <v>0</v>
      </c>
      <c r="R24" s="14">
        <f t="shared" si="4"/>
        <v>0</v>
      </c>
      <c r="S24" s="70">
        <f t="shared" si="1"/>
        <v>10</v>
      </c>
    </row>
    <row r="25" spans="1:19" x14ac:dyDescent="0.25">
      <c r="A25" s="4"/>
      <c r="B25" s="60"/>
      <c r="C25" s="4"/>
      <c r="D25" s="60"/>
      <c r="E25" s="1"/>
      <c r="F25" s="60"/>
      <c r="G25" s="4" t="s">
        <v>36</v>
      </c>
      <c r="H25" s="60">
        <f>LOOKUP(G$3:G$50,'TABLE DE VALEURS'!$A$1:$B$132)</f>
        <v>0</v>
      </c>
      <c r="I25" s="4"/>
      <c r="J25" s="4" t="s">
        <v>36</v>
      </c>
      <c r="K25" s="62">
        <f>LOOKUP(J$3:J$50,'TABLE DE VALEURS'!$A$1:$B$132)</f>
        <v>0</v>
      </c>
      <c r="L25" s="4"/>
      <c r="M25" s="4" t="s">
        <v>36</v>
      </c>
      <c r="N25" s="62">
        <f>LOOKUP(M$3:M$50,'TABLE DE VALEURS'!$A$1:$B$132)</f>
        <v>0</v>
      </c>
      <c r="O25" s="4"/>
      <c r="P25" s="4" t="s">
        <v>36</v>
      </c>
      <c r="Q25" s="7">
        <f>LOOKUP(P$3:P$50,'TABLE DE VALEURS'!$A$1:$B$132)</f>
        <v>0</v>
      </c>
      <c r="R25" s="14">
        <f t="shared" si="4"/>
        <v>0</v>
      </c>
      <c r="S25" s="70">
        <f t="shared" si="1"/>
        <v>10</v>
      </c>
    </row>
    <row r="26" spans="1:19" x14ac:dyDescent="0.25">
      <c r="A26" s="4"/>
      <c r="B26" s="60"/>
      <c r="C26" s="4"/>
      <c r="D26" s="60"/>
      <c r="E26" s="1"/>
      <c r="F26" s="60"/>
      <c r="G26" s="4" t="s">
        <v>36</v>
      </c>
      <c r="H26" s="60">
        <f>LOOKUP(G$3:G$50,'TABLE DE VALEURS'!$A$1:$B$132)</f>
        <v>0</v>
      </c>
      <c r="I26" s="4"/>
      <c r="J26" s="4" t="s">
        <v>36</v>
      </c>
      <c r="K26" s="62">
        <f>LOOKUP(J$3:J$50,'TABLE DE VALEURS'!$A$1:$B$132)</f>
        <v>0</v>
      </c>
      <c r="L26" s="4"/>
      <c r="M26" s="4" t="s">
        <v>36</v>
      </c>
      <c r="N26" s="62">
        <f>LOOKUP(M$3:M$50,'TABLE DE VALEURS'!$A$1:$B$132)</f>
        <v>0</v>
      </c>
      <c r="O26" s="4"/>
      <c r="P26" s="4" t="s">
        <v>36</v>
      </c>
      <c r="Q26" s="7">
        <f>LOOKUP(P$3:P$50,'TABLE DE VALEURS'!$A$1:$B$132)</f>
        <v>0</v>
      </c>
      <c r="R26" s="14">
        <f t="shared" si="4"/>
        <v>0</v>
      </c>
      <c r="S26" s="70">
        <f t="shared" si="1"/>
        <v>10</v>
      </c>
    </row>
    <row r="27" spans="1:19" x14ac:dyDescent="0.25">
      <c r="A27" s="4"/>
      <c r="B27" s="60"/>
      <c r="C27" s="4"/>
      <c r="D27" s="60"/>
      <c r="E27" s="1"/>
      <c r="F27" s="60"/>
      <c r="G27" s="4" t="s">
        <v>36</v>
      </c>
      <c r="H27" s="60">
        <f>LOOKUP(G$3:G$50,'TABLE DE VALEURS'!$A$1:$B$132)</f>
        <v>0</v>
      </c>
      <c r="I27" s="4"/>
      <c r="J27" s="4" t="s">
        <v>36</v>
      </c>
      <c r="K27" s="62">
        <f>LOOKUP(J$3:J$50,'TABLE DE VALEURS'!$A$1:$B$132)</f>
        <v>0</v>
      </c>
      <c r="L27" s="4"/>
      <c r="M27" s="4" t="s">
        <v>36</v>
      </c>
      <c r="N27" s="62">
        <f>LOOKUP(M$3:M$50,'TABLE DE VALEURS'!$A$1:$B$132)</f>
        <v>0</v>
      </c>
      <c r="O27" s="4"/>
      <c r="P27" s="4" t="s">
        <v>36</v>
      </c>
      <c r="Q27" s="7">
        <f>LOOKUP(P$3:P$50,'TABLE DE VALEURS'!$A$1:$B$132)</f>
        <v>0</v>
      </c>
      <c r="R27" s="14">
        <f t="shared" si="4"/>
        <v>0</v>
      </c>
      <c r="S27" s="70">
        <f t="shared" si="1"/>
        <v>10</v>
      </c>
    </row>
    <row r="28" spans="1:19" x14ac:dyDescent="0.25">
      <c r="A28" s="4"/>
      <c r="B28" s="60"/>
      <c r="C28" s="4"/>
      <c r="D28" s="60"/>
      <c r="E28" s="1"/>
      <c r="F28" s="60"/>
      <c r="G28" s="4" t="s">
        <v>36</v>
      </c>
      <c r="H28" s="60">
        <f>LOOKUP(G$3:G$50,'TABLE DE VALEURS'!$A$1:$B$132)</f>
        <v>0</v>
      </c>
      <c r="I28" s="4"/>
      <c r="J28" s="4" t="s">
        <v>36</v>
      </c>
      <c r="K28" s="62">
        <f>LOOKUP(J$3:J$50,'TABLE DE VALEURS'!$A$1:$B$132)</f>
        <v>0</v>
      </c>
      <c r="L28" s="4"/>
      <c r="M28" s="4" t="s">
        <v>36</v>
      </c>
      <c r="N28" s="62">
        <f>LOOKUP(M$3:M$50,'TABLE DE VALEURS'!$A$1:$B$132)</f>
        <v>0</v>
      </c>
      <c r="O28" s="4"/>
      <c r="P28" s="4" t="s">
        <v>36</v>
      </c>
      <c r="Q28" s="7">
        <f>LOOKUP(P$3:P$50,'TABLE DE VALEURS'!$A$1:$B$132)</f>
        <v>0</v>
      </c>
      <c r="R28" s="14">
        <f t="shared" si="4"/>
        <v>0</v>
      </c>
      <c r="S28" s="70">
        <f t="shared" si="1"/>
        <v>10</v>
      </c>
    </row>
    <row r="29" spans="1:19" x14ac:dyDescent="0.25">
      <c r="A29" s="4"/>
      <c r="B29" s="60"/>
      <c r="C29" s="4"/>
      <c r="D29" s="61"/>
      <c r="E29" s="1"/>
      <c r="F29" s="61"/>
      <c r="G29" s="54" t="s">
        <v>36</v>
      </c>
      <c r="H29" s="61">
        <f>LOOKUP(G$3:G$50,'TABLE DE VALEURS'!$A$1:$B$132)</f>
        <v>0</v>
      </c>
      <c r="I29" s="54"/>
      <c r="J29" s="54" t="s">
        <v>36</v>
      </c>
      <c r="K29" s="63">
        <f>LOOKUP(J$3:J$50,'TABLE DE VALEURS'!$A$1:$B$132)</f>
        <v>0</v>
      </c>
      <c r="L29" s="54"/>
      <c r="M29" s="54" t="s">
        <v>36</v>
      </c>
      <c r="N29" s="63">
        <f>LOOKUP(M$3:M$50,'TABLE DE VALEURS'!$A$1:$B$132)</f>
        <v>0</v>
      </c>
      <c r="O29" s="54"/>
      <c r="P29" s="54" t="s">
        <v>36</v>
      </c>
      <c r="Q29" s="55">
        <f>LOOKUP(P$3:P$50,'TABLE DE VALEURS'!$A$1:$B$132)</f>
        <v>0</v>
      </c>
      <c r="R29" s="71">
        <f t="shared" si="4"/>
        <v>0</v>
      </c>
      <c r="S29" s="72">
        <f t="shared" si="1"/>
        <v>10</v>
      </c>
    </row>
    <row r="30" spans="1:19" x14ac:dyDescent="0.25">
      <c r="A30" s="54"/>
      <c r="B30" s="61"/>
      <c r="C30" s="54"/>
      <c r="D30" s="60"/>
      <c r="E30" s="1"/>
      <c r="F30" s="60"/>
      <c r="G30" s="4" t="s">
        <v>36</v>
      </c>
      <c r="H30" s="60">
        <f>LOOKUP(G$3:G$50,'TABLE DE VALEURS'!$A$1:$B$132)</f>
        <v>0</v>
      </c>
      <c r="I30" s="4"/>
      <c r="J30" s="4" t="s">
        <v>36</v>
      </c>
      <c r="K30" s="62">
        <f>LOOKUP(J$3:J$50,'TABLE DE VALEURS'!$A$1:$B$132)</f>
        <v>0</v>
      </c>
      <c r="L30" s="4"/>
      <c r="M30" s="4" t="s">
        <v>36</v>
      </c>
      <c r="N30" s="62">
        <f>LOOKUP(M$3:M$50,'TABLE DE VALEURS'!$A$1:$B$132)</f>
        <v>0</v>
      </c>
      <c r="O30" s="4"/>
      <c r="P30" s="4" t="s">
        <v>36</v>
      </c>
      <c r="Q30" s="3">
        <f>LOOKUP(P$3:P$50,'TABLE DE VALEURS'!$A$1:$B$132)</f>
        <v>0</v>
      </c>
      <c r="R30" s="14">
        <f t="shared" si="4"/>
        <v>0</v>
      </c>
      <c r="S30" s="70">
        <f t="shared" si="1"/>
        <v>10</v>
      </c>
    </row>
    <row r="31" spans="1:19" x14ac:dyDescent="0.25">
      <c r="A31" s="4"/>
      <c r="B31" s="60"/>
      <c r="C31" s="4"/>
      <c r="D31" s="60"/>
      <c r="E31" s="1"/>
      <c r="F31" s="60"/>
      <c r="G31" s="4" t="s">
        <v>36</v>
      </c>
      <c r="H31" s="60">
        <f>LOOKUP(G$3:G$50,'TABLE DE VALEURS'!$A$1:$B$132)</f>
        <v>0</v>
      </c>
      <c r="I31" s="4"/>
      <c r="J31" s="4" t="s">
        <v>36</v>
      </c>
      <c r="K31" s="64">
        <f>LOOKUP(J$3:J$50,'TABLE DE VALEURS'!$A$1:$B$132)</f>
        <v>0</v>
      </c>
      <c r="L31" s="4"/>
      <c r="M31" s="4" t="s">
        <v>36</v>
      </c>
      <c r="N31" s="64">
        <f>LOOKUP(M$3:M$50,'TABLE DE VALEURS'!$A$1:$B$132)</f>
        <v>0</v>
      </c>
      <c r="O31" s="4"/>
      <c r="P31" s="4" t="s">
        <v>36</v>
      </c>
      <c r="Q31" s="56">
        <f>LOOKUP(P$3:P$50,'TABLE DE VALEURS'!$A$1:$B$132)</f>
        <v>0</v>
      </c>
      <c r="R31" s="14">
        <f t="shared" si="4"/>
        <v>0</v>
      </c>
      <c r="S31" s="70">
        <f t="shared" si="1"/>
        <v>10</v>
      </c>
    </row>
    <row r="32" spans="1:19" x14ac:dyDescent="0.25">
      <c r="A32" s="4"/>
      <c r="B32" s="60"/>
      <c r="C32" s="4"/>
      <c r="D32" s="60"/>
      <c r="E32" s="1"/>
      <c r="F32" s="60"/>
      <c r="G32" s="4" t="s">
        <v>36</v>
      </c>
      <c r="H32" s="60">
        <f>LOOKUP(G$3:G$50,'TABLE DE VALEURS'!$A$1:$B$132)</f>
        <v>0</v>
      </c>
      <c r="I32" s="4"/>
      <c r="J32" s="4" t="s">
        <v>36</v>
      </c>
      <c r="K32" s="64">
        <f>LOOKUP(J$3:J$50,'TABLE DE VALEURS'!$A$1:$B$132)</f>
        <v>0</v>
      </c>
      <c r="L32" s="4"/>
      <c r="M32" s="4" t="s">
        <v>36</v>
      </c>
      <c r="N32" s="64">
        <f>LOOKUP(M$3:M$50,'TABLE DE VALEURS'!$A$1:$B$132)</f>
        <v>0</v>
      </c>
      <c r="O32" s="4"/>
      <c r="P32" s="4" t="s">
        <v>36</v>
      </c>
      <c r="Q32" s="56">
        <f>LOOKUP(P$3:P$50,'TABLE DE VALEURS'!$A$1:$B$132)</f>
        <v>0</v>
      </c>
      <c r="R32" s="14">
        <f t="shared" si="4"/>
        <v>0</v>
      </c>
      <c r="S32" s="70">
        <f t="shared" si="1"/>
        <v>10</v>
      </c>
    </row>
    <row r="33" spans="1:19" x14ac:dyDescent="0.25">
      <c r="A33" s="4"/>
      <c r="B33" s="60"/>
      <c r="C33" s="4"/>
      <c r="D33" s="60"/>
      <c r="E33" s="1"/>
      <c r="F33" s="60"/>
      <c r="G33" s="4" t="s">
        <v>36</v>
      </c>
      <c r="H33" s="60">
        <f>LOOKUP(G$3:G$50,'TABLE DE VALEURS'!$A$1:$B$132)</f>
        <v>0</v>
      </c>
      <c r="I33" s="4"/>
      <c r="J33" s="4" t="s">
        <v>36</v>
      </c>
      <c r="K33" s="64">
        <f>LOOKUP(J$3:J$50,'TABLE DE VALEURS'!$A$1:$B$132)</f>
        <v>0</v>
      </c>
      <c r="L33" s="4"/>
      <c r="M33" s="4" t="s">
        <v>36</v>
      </c>
      <c r="N33" s="64">
        <f>LOOKUP(M$3:M$50,'TABLE DE VALEURS'!$A$1:$B$132)</f>
        <v>0</v>
      </c>
      <c r="O33" s="4"/>
      <c r="P33" s="4" t="s">
        <v>36</v>
      </c>
      <c r="Q33" s="56">
        <f>LOOKUP(P$3:P$50,'TABLE DE VALEURS'!$A$1:$B$132)</f>
        <v>0</v>
      </c>
      <c r="R33" s="14">
        <f t="shared" si="4"/>
        <v>0</v>
      </c>
      <c r="S33" s="70">
        <f t="shared" si="1"/>
        <v>10</v>
      </c>
    </row>
    <row r="34" spans="1:19" x14ac:dyDescent="0.25">
      <c r="A34" s="4"/>
      <c r="B34" s="60"/>
      <c r="C34" s="4"/>
      <c r="D34" s="60"/>
      <c r="E34" s="4"/>
      <c r="F34" s="60"/>
      <c r="G34" s="4" t="s">
        <v>36</v>
      </c>
      <c r="H34" s="60">
        <f>LOOKUP(G$3:G$50,'TABLE DE VALEURS'!$A$1:$B$132)</f>
        <v>0</v>
      </c>
      <c r="I34" s="4"/>
      <c r="J34" s="4" t="s">
        <v>36</v>
      </c>
      <c r="K34" s="64">
        <f>LOOKUP(J$3:J$50,'TABLE DE VALEURS'!$A$1:$B$132)</f>
        <v>0</v>
      </c>
      <c r="L34" s="4"/>
      <c r="M34" s="4" t="s">
        <v>36</v>
      </c>
      <c r="N34" s="64">
        <f>LOOKUP(M$3:M$50,'TABLE DE VALEURS'!$A$1:$B$132)</f>
        <v>0</v>
      </c>
      <c r="O34" s="4"/>
      <c r="P34" s="4" t="s">
        <v>36</v>
      </c>
      <c r="Q34" s="56">
        <f>LOOKUP(P$3:P$50,'TABLE DE VALEURS'!$A$1:$B$132)</f>
        <v>0</v>
      </c>
      <c r="R34" s="14">
        <f t="shared" si="4"/>
        <v>0</v>
      </c>
      <c r="S34" s="70">
        <f t="shared" si="1"/>
        <v>10</v>
      </c>
    </row>
    <row r="35" spans="1:19" x14ac:dyDescent="0.25">
      <c r="A35" s="4"/>
      <c r="B35" s="60"/>
      <c r="C35" s="4"/>
      <c r="D35" s="60"/>
      <c r="E35" s="4"/>
      <c r="F35" s="60"/>
      <c r="G35" s="4" t="s">
        <v>36</v>
      </c>
      <c r="H35" s="60">
        <f>LOOKUP(G$3:G$50,'TABLE DE VALEURS'!$A$1:$B$132)</f>
        <v>0</v>
      </c>
      <c r="I35" s="4"/>
      <c r="J35" s="4" t="s">
        <v>36</v>
      </c>
      <c r="K35" s="64">
        <f>LOOKUP(J$3:J$50,'TABLE DE VALEURS'!$A$1:$B$132)</f>
        <v>0</v>
      </c>
      <c r="L35" s="4"/>
      <c r="M35" s="4" t="s">
        <v>36</v>
      </c>
      <c r="N35" s="64">
        <f>LOOKUP(M$3:M$50,'TABLE DE VALEURS'!$A$1:$B$132)</f>
        <v>0</v>
      </c>
      <c r="O35" s="4"/>
      <c r="P35" s="4" t="s">
        <v>36</v>
      </c>
      <c r="Q35" s="56">
        <f>LOOKUP(P$3:P$50,'TABLE DE VALEURS'!$A$1:$B$132)</f>
        <v>0</v>
      </c>
      <c r="R35" s="14">
        <f t="shared" si="4"/>
        <v>0</v>
      </c>
      <c r="S35" s="70">
        <f t="shared" si="1"/>
        <v>10</v>
      </c>
    </row>
    <row r="36" spans="1:19" x14ac:dyDescent="0.25">
      <c r="A36" s="4"/>
      <c r="B36" s="60"/>
      <c r="C36" s="4"/>
      <c r="D36" s="60"/>
      <c r="E36" s="4"/>
      <c r="F36" s="60"/>
      <c r="G36" s="4" t="s">
        <v>36</v>
      </c>
      <c r="H36" s="60">
        <f>LOOKUP(G$3:G$50,'TABLE DE VALEURS'!$A$1:$B$132)</f>
        <v>0</v>
      </c>
      <c r="I36" s="4"/>
      <c r="J36" s="4" t="s">
        <v>36</v>
      </c>
      <c r="K36" s="64">
        <f>LOOKUP(J$3:J$50,'TABLE DE VALEURS'!$A$1:$B$132)</f>
        <v>0</v>
      </c>
      <c r="L36" s="4"/>
      <c r="M36" s="4" t="s">
        <v>36</v>
      </c>
      <c r="N36" s="64">
        <f>LOOKUP(M$3:M$50,'TABLE DE VALEURS'!$A$1:$B$132)</f>
        <v>0</v>
      </c>
      <c r="O36" s="4"/>
      <c r="P36" s="4" t="s">
        <v>36</v>
      </c>
      <c r="Q36" s="56">
        <f>LOOKUP(P$3:P$50,'TABLE DE VALEURS'!$A$1:$B$132)</f>
        <v>0</v>
      </c>
      <c r="R36" s="14">
        <f t="shared" si="4"/>
        <v>0</v>
      </c>
      <c r="S36" s="70">
        <f t="shared" si="1"/>
        <v>10</v>
      </c>
    </row>
    <row r="37" spans="1:19" x14ac:dyDescent="0.25">
      <c r="A37" s="4"/>
      <c r="B37" s="60"/>
      <c r="C37" s="4"/>
      <c r="D37" s="60"/>
      <c r="E37" s="4"/>
      <c r="F37" s="60"/>
      <c r="G37" s="4" t="s">
        <v>36</v>
      </c>
      <c r="H37" s="60">
        <f>LOOKUP(G$3:G$50,'TABLE DE VALEURS'!$A$1:$B$132)</f>
        <v>0</v>
      </c>
      <c r="I37" s="4"/>
      <c r="J37" s="4" t="s">
        <v>36</v>
      </c>
      <c r="K37" s="64">
        <f>LOOKUP(J$3:J$50,'TABLE DE VALEURS'!$A$1:$B$132)</f>
        <v>0</v>
      </c>
      <c r="L37" s="4"/>
      <c r="M37" s="4" t="s">
        <v>36</v>
      </c>
      <c r="N37" s="64">
        <f>LOOKUP(M$3:M$50,'TABLE DE VALEURS'!$A$1:$B$132)</f>
        <v>0</v>
      </c>
      <c r="O37" s="4"/>
      <c r="P37" s="4" t="s">
        <v>36</v>
      </c>
      <c r="Q37" s="56">
        <f>LOOKUP(P$3:P$50,'TABLE DE VALEURS'!$A$1:$B$132)</f>
        <v>0</v>
      </c>
      <c r="R37" s="14">
        <f t="shared" si="4"/>
        <v>0</v>
      </c>
      <c r="S37" s="70">
        <f t="shared" si="1"/>
        <v>10</v>
      </c>
    </row>
    <row r="38" spans="1:19" x14ac:dyDescent="0.25">
      <c r="A38" s="4"/>
      <c r="B38" s="60"/>
      <c r="C38" s="4"/>
      <c r="D38" s="60"/>
      <c r="E38" s="4"/>
      <c r="F38" s="60"/>
      <c r="G38" s="4" t="s">
        <v>36</v>
      </c>
      <c r="H38" s="60">
        <f>LOOKUP(G$3:G$50,'TABLE DE VALEURS'!$A$1:$B$132)</f>
        <v>0</v>
      </c>
      <c r="I38" s="4"/>
      <c r="J38" s="4" t="s">
        <v>36</v>
      </c>
      <c r="K38" s="64">
        <f>LOOKUP(J$3:J$50,'TABLE DE VALEURS'!$A$1:$B$132)</f>
        <v>0</v>
      </c>
      <c r="L38" s="4"/>
      <c r="M38" s="4" t="s">
        <v>36</v>
      </c>
      <c r="N38" s="64">
        <f>LOOKUP(M$3:M$50,'TABLE DE VALEURS'!$A$1:$B$132)</f>
        <v>0</v>
      </c>
      <c r="O38" s="4"/>
      <c r="P38" s="4" t="s">
        <v>36</v>
      </c>
      <c r="Q38" s="56">
        <f>LOOKUP(P$3:P$50,'TABLE DE VALEURS'!$A$1:$B$132)</f>
        <v>0</v>
      </c>
      <c r="R38" s="14">
        <f t="shared" si="4"/>
        <v>0</v>
      </c>
      <c r="S38" s="70">
        <f t="shared" si="1"/>
        <v>10</v>
      </c>
    </row>
    <row r="39" spans="1:19" x14ac:dyDescent="0.25">
      <c r="A39" s="4"/>
      <c r="B39" s="60"/>
      <c r="C39" s="4"/>
      <c r="D39" s="60"/>
      <c r="E39" s="4"/>
      <c r="F39" s="60"/>
      <c r="G39" s="4" t="s">
        <v>36</v>
      </c>
      <c r="H39" s="60">
        <f>LOOKUP(G$3:G$50,'TABLE DE VALEURS'!$A$1:$B$132)</f>
        <v>0</v>
      </c>
      <c r="I39" s="4"/>
      <c r="J39" s="4" t="s">
        <v>36</v>
      </c>
      <c r="K39" s="64">
        <f>LOOKUP(J$3:J$50,'TABLE DE VALEURS'!$A$1:$B$132)</f>
        <v>0</v>
      </c>
      <c r="L39" s="4"/>
      <c r="M39" s="4" t="s">
        <v>36</v>
      </c>
      <c r="N39" s="64">
        <f>LOOKUP(M$3:M$50,'TABLE DE VALEURS'!$A$1:$B$132)</f>
        <v>0</v>
      </c>
      <c r="O39" s="4"/>
      <c r="P39" s="4" t="s">
        <v>36</v>
      </c>
      <c r="Q39" s="56">
        <f>LOOKUP(P$3:P$50,'TABLE DE VALEURS'!$A$1:$B$132)</f>
        <v>0</v>
      </c>
      <c r="R39" s="14">
        <f t="shared" si="4"/>
        <v>0</v>
      </c>
      <c r="S39" s="70">
        <f t="shared" si="1"/>
        <v>10</v>
      </c>
    </row>
    <row r="40" spans="1:19" x14ac:dyDescent="0.25">
      <c r="A40" s="4"/>
      <c r="B40" s="60"/>
      <c r="C40" s="4"/>
      <c r="D40" s="60"/>
      <c r="E40" s="4"/>
      <c r="F40" s="60"/>
      <c r="G40" s="4" t="s">
        <v>36</v>
      </c>
      <c r="H40" s="60">
        <f>LOOKUP(G$3:G$50,'TABLE DE VALEURS'!$A$1:$B$132)</f>
        <v>0</v>
      </c>
      <c r="I40" s="4"/>
      <c r="J40" s="4" t="s">
        <v>36</v>
      </c>
      <c r="K40" s="64">
        <f>LOOKUP(J$3:J$50,'TABLE DE VALEURS'!$A$1:$B$132)</f>
        <v>0</v>
      </c>
      <c r="L40" s="4"/>
      <c r="M40" s="4" t="s">
        <v>36</v>
      </c>
      <c r="N40" s="64">
        <f>LOOKUP(M$3:M$50,'TABLE DE VALEURS'!$A$1:$B$132)</f>
        <v>0</v>
      </c>
      <c r="O40" s="4"/>
      <c r="P40" s="4" t="s">
        <v>36</v>
      </c>
      <c r="Q40" s="56">
        <f>LOOKUP(P$3:P$50,'TABLE DE VALEURS'!$A$1:$B$132)</f>
        <v>0</v>
      </c>
      <c r="R40" s="14">
        <f t="shared" si="4"/>
        <v>0</v>
      </c>
      <c r="S40" s="70">
        <f t="shared" si="1"/>
        <v>10</v>
      </c>
    </row>
    <row r="41" spans="1:19" x14ac:dyDescent="0.25">
      <c r="A41" s="4"/>
      <c r="B41" s="60"/>
      <c r="C41" s="4"/>
      <c r="D41" s="60"/>
      <c r="E41" s="4"/>
      <c r="F41" s="60"/>
      <c r="G41" s="4" t="s">
        <v>36</v>
      </c>
      <c r="H41" s="60">
        <f>LOOKUP(G$3:G$50,'TABLE DE VALEURS'!$A$1:$B$132)</f>
        <v>0</v>
      </c>
      <c r="I41" s="4"/>
      <c r="J41" s="4" t="s">
        <v>36</v>
      </c>
      <c r="K41" s="64">
        <f>LOOKUP(J$3:J$50,'TABLE DE VALEURS'!$A$1:$B$132)</f>
        <v>0</v>
      </c>
      <c r="L41" s="4"/>
      <c r="M41" s="4" t="s">
        <v>36</v>
      </c>
      <c r="N41" s="64">
        <f>LOOKUP(M$3:M$50,'TABLE DE VALEURS'!$A$1:$B$132)</f>
        <v>0</v>
      </c>
      <c r="O41" s="4"/>
      <c r="P41" s="4" t="s">
        <v>36</v>
      </c>
      <c r="Q41" s="56">
        <f>LOOKUP(P$3:P$50,'TABLE DE VALEURS'!$A$1:$B$132)</f>
        <v>0</v>
      </c>
      <c r="R41" s="14">
        <f t="shared" si="4"/>
        <v>0</v>
      </c>
      <c r="S41" s="70">
        <f t="shared" si="1"/>
        <v>10</v>
      </c>
    </row>
    <row r="42" spans="1:19" x14ac:dyDescent="0.25">
      <c r="A42" s="4"/>
      <c r="B42" s="60"/>
      <c r="C42" s="4"/>
      <c r="D42" s="60"/>
      <c r="E42" s="4"/>
      <c r="F42" s="60"/>
      <c r="G42" s="4" t="s">
        <v>36</v>
      </c>
      <c r="H42" s="60">
        <f>LOOKUP(G$3:G$50,'TABLE DE VALEURS'!$A$1:$B$132)</f>
        <v>0</v>
      </c>
      <c r="I42" s="4"/>
      <c r="J42" s="4" t="s">
        <v>36</v>
      </c>
      <c r="K42" s="64">
        <f>LOOKUP(J$3:J$50,'TABLE DE VALEURS'!$A$1:$B$132)</f>
        <v>0</v>
      </c>
      <c r="L42" s="4"/>
      <c r="M42" s="4" t="s">
        <v>36</v>
      </c>
      <c r="N42" s="64">
        <f>LOOKUP(M$3:M$50,'TABLE DE VALEURS'!$A$1:$B$132)</f>
        <v>0</v>
      </c>
      <c r="O42" s="4"/>
      <c r="P42" s="4" t="s">
        <v>36</v>
      </c>
      <c r="Q42" s="56">
        <f>LOOKUP(P$3:P$50,'TABLE DE VALEURS'!$A$1:$B$132)</f>
        <v>0</v>
      </c>
      <c r="R42" s="14">
        <f t="shared" si="4"/>
        <v>0</v>
      </c>
      <c r="S42" s="70">
        <f t="shared" si="1"/>
        <v>10</v>
      </c>
    </row>
    <row r="43" spans="1:19" x14ac:dyDescent="0.25">
      <c r="A43" s="4"/>
      <c r="B43" s="60"/>
      <c r="C43" s="4"/>
      <c r="D43" s="60"/>
      <c r="E43" s="4"/>
      <c r="F43" s="60"/>
      <c r="G43" s="4" t="s">
        <v>36</v>
      </c>
      <c r="H43" s="60">
        <f>LOOKUP(G$3:G$50,'TABLE DE VALEURS'!$A$1:$B$132)</f>
        <v>0</v>
      </c>
      <c r="I43" s="4"/>
      <c r="J43" s="4" t="s">
        <v>36</v>
      </c>
      <c r="K43" s="64">
        <f>LOOKUP(J$3:J$50,'TABLE DE VALEURS'!$A$1:$B$132)</f>
        <v>0</v>
      </c>
      <c r="L43" s="4"/>
      <c r="M43" s="4" t="s">
        <v>36</v>
      </c>
      <c r="N43" s="64">
        <f>LOOKUP(M$3:M$50,'TABLE DE VALEURS'!$A$1:$B$132)</f>
        <v>0</v>
      </c>
      <c r="O43" s="4"/>
      <c r="P43" s="4" t="s">
        <v>36</v>
      </c>
      <c r="Q43" s="56">
        <f>LOOKUP(P$3:P$50,'TABLE DE VALEURS'!$A$1:$B$132)</f>
        <v>0</v>
      </c>
      <c r="R43" s="14">
        <f t="shared" si="4"/>
        <v>0</v>
      </c>
      <c r="S43" s="70">
        <f t="shared" si="1"/>
        <v>10</v>
      </c>
    </row>
    <row r="44" spans="1:19" x14ac:dyDescent="0.25">
      <c r="A44" s="4"/>
      <c r="B44" s="60"/>
      <c r="C44" s="4"/>
      <c r="D44" s="60"/>
      <c r="E44" s="4"/>
      <c r="F44" s="60"/>
      <c r="G44" s="4" t="s">
        <v>36</v>
      </c>
      <c r="H44" s="60">
        <f>LOOKUP(G$3:G$50,'TABLE DE VALEURS'!$A$1:$B$132)</f>
        <v>0</v>
      </c>
      <c r="I44" s="4"/>
      <c r="J44" s="4" t="s">
        <v>36</v>
      </c>
      <c r="K44" s="64">
        <f>LOOKUP(J$3:J$50,'TABLE DE VALEURS'!$A$1:$B$132)</f>
        <v>0</v>
      </c>
      <c r="L44" s="4"/>
      <c r="M44" s="4" t="s">
        <v>36</v>
      </c>
      <c r="N44" s="64">
        <f>LOOKUP(M$3:M$50,'TABLE DE VALEURS'!$A$1:$B$132)</f>
        <v>0</v>
      </c>
      <c r="O44" s="4"/>
      <c r="P44" s="4" t="s">
        <v>36</v>
      </c>
      <c r="Q44" s="56">
        <f>LOOKUP(P$3:P$50,'TABLE DE VALEURS'!$A$1:$B$132)</f>
        <v>0</v>
      </c>
      <c r="R44" s="14">
        <f t="shared" si="4"/>
        <v>0</v>
      </c>
      <c r="S44" s="70">
        <f t="shared" si="1"/>
        <v>10</v>
      </c>
    </row>
    <row r="45" spans="1:19" x14ac:dyDescent="0.25">
      <c r="A45" s="4"/>
      <c r="B45" s="60"/>
      <c r="C45" s="4"/>
      <c r="D45" s="60"/>
      <c r="E45" s="4"/>
      <c r="F45" s="60"/>
      <c r="G45" s="4" t="s">
        <v>36</v>
      </c>
      <c r="H45" s="60">
        <f>LOOKUP(G$3:G$50,'TABLE DE VALEURS'!$A$1:$B$132)</f>
        <v>0</v>
      </c>
      <c r="I45" s="4"/>
      <c r="J45" s="4" t="s">
        <v>36</v>
      </c>
      <c r="K45" s="64">
        <f>LOOKUP(J$3:J$50,'TABLE DE VALEURS'!$A$1:$B$132)</f>
        <v>0</v>
      </c>
      <c r="L45" s="4"/>
      <c r="M45" s="4" t="s">
        <v>36</v>
      </c>
      <c r="N45" s="64">
        <f>LOOKUP(M$3:M$50,'TABLE DE VALEURS'!$A$1:$B$132)</f>
        <v>0</v>
      </c>
      <c r="O45" s="4"/>
      <c r="P45" s="4" t="s">
        <v>36</v>
      </c>
      <c r="Q45" s="56">
        <f>LOOKUP(P$3:P$50,'TABLE DE VALEURS'!$A$1:$B$132)</f>
        <v>0</v>
      </c>
      <c r="R45" s="14">
        <f t="shared" si="4"/>
        <v>0</v>
      </c>
      <c r="S45" s="70">
        <f t="shared" si="1"/>
        <v>10</v>
      </c>
    </row>
    <row r="46" spans="1:19" x14ac:dyDescent="0.25">
      <c r="A46" s="4"/>
      <c r="B46" s="60"/>
      <c r="C46" s="4"/>
      <c r="D46" s="60"/>
      <c r="E46" s="4"/>
      <c r="F46" s="60"/>
      <c r="G46" s="4" t="s">
        <v>36</v>
      </c>
      <c r="H46" s="60">
        <f>LOOKUP(G$3:G$50,'TABLE DE VALEURS'!$A$1:$B$132)</f>
        <v>0</v>
      </c>
      <c r="I46" s="4"/>
      <c r="J46" s="4" t="s">
        <v>36</v>
      </c>
      <c r="K46" s="64">
        <f>LOOKUP(J$3:J$50,'TABLE DE VALEURS'!$A$1:$B$132)</f>
        <v>0</v>
      </c>
      <c r="L46" s="4"/>
      <c r="M46" s="4" t="s">
        <v>36</v>
      </c>
      <c r="N46" s="64">
        <f>LOOKUP(M$3:M$50,'TABLE DE VALEURS'!$A$1:$B$132)</f>
        <v>0</v>
      </c>
      <c r="O46" s="4"/>
      <c r="P46" s="4" t="s">
        <v>36</v>
      </c>
      <c r="Q46" s="56">
        <f>LOOKUP(P$3:P$50,'TABLE DE VALEURS'!$A$1:$B$132)</f>
        <v>0</v>
      </c>
      <c r="R46" s="14">
        <f t="shared" si="4"/>
        <v>0</v>
      </c>
      <c r="S46" s="70">
        <f t="shared" si="1"/>
        <v>10</v>
      </c>
    </row>
    <row r="47" spans="1:19" x14ac:dyDescent="0.25">
      <c r="A47" s="4"/>
      <c r="B47" s="60"/>
      <c r="C47" s="4"/>
      <c r="D47" s="60"/>
      <c r="E47" s="4"/>
      <c r="F47" s="60"/>
      <c r="G47" s="4" t="s">
        <v>36</v>
      </c>
      <c r="H47" s="60">
        <f>LOOKUP(G$3:G$50,'TABLE DE VALEURS'!$A$1:$B$132)</f>
        <v>0</v>
      </c>
      <c r="I47" s="4"/>
      <c r="J47" s="4" t="s">
        <v>36</v>
      </c>
      <c r="K47" s="64">
        <f>LOOKUP(J$3:J$50,'TABLE DE VALEURS'!$A$1:$B$132)</f>
        <v>0</v>
      </c>
      <c r="L47" s="4"/>
      <c r="M47" s="4" t="s">
        <v>36</v>
      </c>
      <c r="N47" s="64">
        <f>LOOKUP(M$3:M$50,'TABLE DE VALEURS'!$A$1:$B$132)</f>
        <v>0</v>
      </c>
      <c r="O47" s="4"/>
      <c r="P47" s="4" t="s">
        <v>36</v>
      </c>
      <c r="Q47" s="56">
        <f>LOOKUP(P$3:P$50,'TABLE DE VALEURS'!$A$1:$B$132)</f>
        <v>0</v>
      </c>
      <c r="R47" s="14">
        <f t="shared" si="4"/>
        <v>0</v>
      </c>
      <c r="S47" s="70">
        <f t="shared" si="1"/>
        <v>10</v>
      </c>
    </row>
    <row r="48" spans="1:19" x14ac:dyDescent="0.25">
      <c r="A48" s="4"/>
      <c r="B48" s="60"/>
      <c r="C48" s="4"/>
      <c r="D48" s="60"/>
      <c r="E48" s="4"/>
      <c r="F48" s="60"/>
      <c r="G48" s="4" t="s">
        <v>36</v>
      </c>
      <c r="H48" s="60">
        <f>LOOKUP(G$3:G$50,'TABLE DE VALEURS'!$A$1:$B$132)</f>
        <v>0</v>
      </c>
      <c r="I48" s="4"/>
      <c r="J48" s="4" t="s">
        <v>36</v>
      </c>
      <c r="K48" s="64">
        <f>LOOKUP(J$3:J$50,'TABLE DE VALEURS'!$A$1:$B$132)</f>
        <v>0</v>
      </c>
      <c r="L48" s="4"/>
      <c r="M48" s="4" t="s">
        <v>36</v>
      </c>
      <c r="N48" s="64">
        <f>LOOKUP(M$3:M$50,'TABLE DE VALEURS'!$A$1:$B$132)</f>
        <v>0</v>
      </c>
      <c r="O48" s="4"/>
      <c r="P48" s="4" t="s">
        <v>36</v>
      </c>
      <c r="Q48" s="56">
        <f>LOOKUP(P$3:P$50,'TABLE DE VALEURS'!$A$1:$B$132)</f>
        <v>0</v>
      </c>
      <c r="R48" s="14">
        <f t="shared" si="4"/>
        <v>0</v>
      </c>
      <c r="S48" s="70">
        <f t="shared" si="1"/>
        <v>10</v>
      </c>
    </row>
    <row r="49" spans="1:19" x14ac:dyDescent="0.25">
      <c r="A49" s="4"/>
      <c r="B49" s="60"/>
      <c r="C49" s="4"/>
      <c r="D49" s="60"/>
      <c r="E49" s="4"/>
      <c r="F49" s="60"/>
      <c r="G49" s="4" t="s">
        <v>36</v>
      </c>
      <c r="H49" s="60">
        <f>LOOKUP(G$3:G$50,'TABLE DE VALEURS'!$A$1:$B$132)</f>
        <v>0</v>
      </c>
      <c r="I49" s="4"/>
      <c r="J49" s="4" t="s">
        <v>36</v>
      </c>
      <c r="K49" s="64">
        <f>LOOKUP(J$3:J$50,'TABLE DE VALEURS'!$A$1:$B$132)</f>
        <v>0</v>
      </c>
      <c r="L49" s="4"/>
      <c r="M49" s="4" t="s">
        <v>36</v>
      </c>
      <c r="N49" s="64">
        <f>LOOKUP(M$3:M$50,'TABLE DE VALEURS'!$A$1:$B$132)</f>
        <v>0</v>
      </c>
      <c r="O49" s="4"/>
      <c r="P49" s="4" t="s">
        <v>36</v>
      </c>
      <c r="Q49" s="56">
        <f>LOOKUP(P$3:P$50,'TABLE DE VALEURS'!$A$1:$B$132)</f>
        <v>0</v>
      </c>
      <c r="R49" s="14">
        <f t="shared" si="4"/>
        <v>0</v>
      </c>
      <c r="S49" s="70">
        <f t="shared" si="1"/>
        <v>10</v>
      </c>
    </row>
    <row r="50" spans="1:19" ht="15.75" thickBot="1" x14ac:dyDescent="0.3">
      <c r="A50" s="5"/>
      <c r="B50" s="67"/>
      <c r="C50" s="5"/>
      <c r="D50" s="67"/>
      <c r="E50" s="5"/>
      <c r="F50" s="67"/>
      <c r="G50" s="5" t="s">
        <v>36</v>
      </c>
      <c r="H50" s="67">
        <f>LOOKUP(G$3:G$50,'TABLE DE VALEURS'!$A$1:$B$132)</f>
        <v>0</v>
      </c>
      <c r="I50" s="5"/>
      <c r="J50" s="5" t="s">
        <v>36</v>
      </c>
      <c r="K50" s="68">
        <f>LOOKUP(J$3:J$50,'TABLE DE VALEURS'!$A$1:$B$132)</f>
        <v>0</v>
      </c>
      <c r="L50" s="5"/>
      <c r="M50" s="5" t="s">
        <v>36</v>
      </c>
      <c r="N50" s="68">
        <f>LOOKUP(M$3:M$50,'TABLE DE VALEURS'!$A$1:$B$132)</f>
        <v>0</v>
      </c>
      <c r="O50" s="5"/>
      <c r="P50" s="5" t="s">
        <v>36</v>
      </c>
      <c r="Q50" s="69">
        <f>LOOKUP(P$3:P$50,'TABLE DE VALEURS'!$A$1:$B$132)</f>
        <v>0</v>
      </c>
      <c r="R50" s="15">
        <f t="shared" si="4"/>
        <v>0</v>
      </c>
      <c r="S50" s="73">
        <f t="shared" si="1"/>
        <v>10</v>
      </c>
    </row>
  </sheetData>
  <sortState ref="A4:S21">
    <sortCondition ref="S4:S21"/>
  </sortState>
  <mergeCells count="11">
    <mergeCell ref="S1:S2"/>
    <mergeCell ref="F1:H1"/>
    <mergeCell ref="I1:K1"/>
    <mergeCell ref="L1:N1"/>
    <mergeCell ref="O1:Q1"/>
    <mergeCell ref="R1:R2"/>
    <mergeCell ref="A1:A2"/>
    <mergeCell ref="B1:B2"/>
    <mergeCell ref="C1:C2"/>
    <mergeCell ref="D1:D2"/>
    <mergeCell ref="E1:E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opLeftCell="A4" zoomScaleNormal="100" workbookViewId="0">
      <selection activeCell="A25" sqref="A25"/>
    </sheetView>
  </sheetViews>
  <sheetFormatPr baseColWidth="10" defaultColWidth="8.85546875" defaultRowHeight="15" x14ac:dyDescent="0.25"/>
  <cols>
    <col min="1" max="1" width="15" style="2" bestFit="1" customWidth="1"/>
    <col min="2" max="2" width="13.5703125" style="2" bestFit="1" customWidth="1"/>
    <col min="3" max="3" width="33.140625" style="2" bestFit="1" customWidth="1"/>
    <col min="4" max="4" width="14.85546875" style="2" bestFit="1" customWidth="1"/>
    <col min="5" max="5" width="13.5703125" style="2" bestFit="1" customWidth="1"/>
    <col min="6" max="6" width="5.28515625" style="2" bestFit="1" customWidth="1"/>
    <col min="7" max="7" width="8.85546875" style="2"/>
    <col min="8" max="8" width="7.5703125" style="2" bestFit="1" customWidth="1"/>
    <col min="9" max="9" width="5.28515625" style="2" bestFit="1" customWidth="1"/>
    <col min="10" max="10" width="8.85546875" style="2"/>
    <col min="11" max="11" width="7.5703125" style="2" bestFit="1" customWidth="1"/>
    <col min="12" max="12" width="5.85546875" style="2" customWidth="1"/>
    <col min="13" max="13" width="8.85546875" style="2"/>
    <col min="14" max="14" width="7.5703125" style="2" bestFit="1" customWidth="1"/>
    <col min="15" max="15" width="5.28515625" style="2" bestFit="1" customWidth="1"/>
    <col min="16" max="16" width="8.85546875" style="2"/>
    <col min="17" max="17" width="7.5703125" style="2" bestFit="1" customWidth="1"/>
    <col min="18" max="18" width="10.5703125" style="2" customWidth="1"/>
    <col min="19" max="19" width="14.140625" style="2" bestFit="1" customWidth="1"/>
    <col min="20" max="1025" width="10.5703125"/>
  </cols>
  <sheetData>
    <row r="1" spans="1:19" ht="52.9" customHeight="1" thickBot="1" x14ac:dyDescent="0.3">
      <c r="A1" s="102" t="s">
        <v>25</v>
      </c>
      <c r="B1" s="102" t="s">
        <v>26</v>
      </c>
      <c r="C1" s="102" t="s">
        <v>27</v>
      </c>
      <c r="D1" s="102" t="s">
        <v>28</v>
      </c>
      <c r="E1" s="102" t="s">
        <v>2</v>
      </c>
      <c r="F1" s="106" t="s">
        <v>245</v>
      </c>
      <c r="G1" s="107"/>
      <c r="H1" s="108"/>
      <c r="I1" s="106" t="s">
        <v>300</v>
      </c>
      <c r="J1" s="107"/>
      <c r="K1" s="108"/>
      <c r="L1" s="106" t="s">
        <v>244</v>
      </c>
      <c r="M1" s="107"/>
      <c r="N1" s="108"/>
      <c r="O1" s="109" t="s">
        <v>246</v>
      </c>
      <c r="P1" s="110"/>
      <c r="Q1" s="111"/>
      <c r="R1" s="104" t="s">
        <v>29</v>
      </c>
      <c r="S1" s="104" t="s">
        <v>30</v>
      </c>
    </row>
    <row r="2" spans="1:19" ht="14.45" customHeight="1" thickBot="1" x14ac:dyDescent="0.3">
      <c r="A2" s="103"/>
      <c r="B2" s="103"/>
      <c r="C2" s="103"/>
      <c r="D2" s="103"/>
      <c r="E2" s="103"/>
      <c r="F2" s="52"/>
      <c r="G2" s="52" t="s">
        <v>31</v>
      </c>
      <c r="H2" s="52" t="s">
        <v>32</v>
      </c>
      <c r="I2" s="8"/>
      <c r="J2" s="9" t="s">
        <v>31</v>
      </c>
      <c r="K2" s="10" t="s">
        <v>32</v>
      </c>
      <c r="L2" s="8"/>
      <c r="M2" s="12" t="s">
        <v>31</v>
      </c>
      <c r="N2" s="11" t="s">
        <v>32</v>
      </c>
      <c r="O2" s="8"/>
      <c r="P2" s="13" t="s">
        <v>31</v>
      </c>
      <c r="Q2" s="9" t="s">
        <v>32</v>
      </c>
      <c r="R2" s="105"/>
      <c r="S2" s="105"/>
    </row>
    <row r="3" spans="1:19" x14ac:dyDescent="0.25">
      <c r="A3" s="79" t="s">
        <v>110</v>
      </c>
      <c r="B3" s="80" t="s">
        <v>278</v>
      </c>
      <c r="C3" s="57" t="s">
        <v>38</v>
      </c>
      <c r="D3" s="66" t="s">
        <v>52</v>
      </c>
      <c r="E3" s="57" t="s">
        <v>277</v>
      </c>
      <c r="F3" s="66" t="s">
        <v>88</v>
      </c>
      <c r="G3" s="57">
        <v>2</v>
      </c>
      <c r="H3" s="66">
        <f>LOOKUP(G$3:G$50,'TABLE DE VALEURS'!$A$1:$B$132)</f>
        <v>145</v>
      </c>
      <c r="I3" s="53" t="s">
        <v>88</v>
      </c>
      <c r="J3" s="57">
        <v>1</v>
      </c>
      <c r="K3" s="65">
        <f>LOOKUP(J$3:J$50,'TABLE DE VALEURS'!$A$1:$B$132)</f>
        <v>150</v>
      </c>
      <c r="L3" s="53" t="s">
        <v>88</v>
      </c>
      <c r="M3" s="57">
        <v>1</v>
      </c>
      <c r="N3" s="65">
        <f>LOOKUP(M$3:M$50,'TABLE DE VALEURS'!$A$1:$B$132)</f>
        <v>150</v>
      </c>
      <c r="O3" s="53" t="s">
        <v>88</v>
      </c>
      <c r="P3" s="57">
        <v>1</v>
      </c>
      <c r="Q3" s="6">
        <f>LOOKUP(P$3:P$50,'TABLE DE VALEURS'!$A$1:$B$132)</f>
        <v>150</v>
      </c>
      <c r="R3" s="74">
        <f t="shared" ref="R3" si="0">H3+1.5*K3+N3+2*Q3</f>
        <v>820</v>
      </c>
      <c r="S3" s="75">
        <f t="shared" ref="S3:S50" si="1">RANK($R3,R$3:R$50)</f>
        <v>1</v>
      </c>
    </row>
    <row r="4" spans="1:19" x14ac:dyDescent="0.25">
      <c r="A4" s="81" t="s">
        <v>109</v>
      </c>
      <c r="B4" s="82" t="s">
        <v>279</v>
      </c>
      <c r="C4" s="1" t="s">
        <v>38</v>
      </c>
      <c r="D4" s="59" t="s">
        <v>52</v>
      </c>
      <c r="E4" s="1" t="s">
        <v>277</v>
      </c>
      <c r="F4" s="59" t="s">
        <v>88</v>
      </c>
      <c r="G4" s="1">
        <v>1</v>
      </c>
      <c r="H4" s="58">
        <f>LOOKUP(G$3:G$50,'TABLE DE VALEURS'!$A$1:$B$132)</f>
        <v>150</v>
      </c>
      <c r="I4" s="1" t="s">
        <v>88</v>
      </c>
      <c r="J4" s="1">
        <v>2</v>
      </c>
      <c r="K4" s="62">
        <f>LOOKUP(J$3:J$50,'TABLE DE VALEURS'!$A$1:$B$132)</f>
        <v>145</v>
      </c>
      <c r="L4" s="1" t="s">
        <v>88</v>
      </c>
      <c r="M4" s="1">
        <v>2</v>
      </c>
      <c r="N4" s="62">
        <f>LOOKUP(M$3:M$50,'TABLE DE VALEURS'!$A$1:$B$132)</f>
        <v>145</v>
      </c>
      <c r="O4" s="1" t="s">
        <v>88</v>
      </c>
      <c r="P4" s="1">
        <v>2</v>
      </c>
      <c r="Q4" s="7">
        <f>LOOKUP(P$3:P$50,'TABLE DE VALEURS'!$A$1:$B$132)</f>
        <v>145</v>
      </c>
      <c r="R4" s="76">
        <f t="shared" ref="R4:R33" si="2">H4+1.5*K4+N4+2*Q4</f>
        <v>802.5</v>
      </c>
      <c r="S4" s="76">
        <f t="shared" ref="S4:S33" si="3">RANK($R4,R$3:R$50)</f>
        <v>2</v>
      </c>
    </row>
    <row r="5" spans="1:19" x14ac:dyDescent="0.25">
      <c r="A5" s="85" t="s">
        <v>111</v>
      </c>
      <c r="B5" s="86" t="s">
        <v>112</v>
      </c>
      <c r="C5" s="1" t="s">
        <v>74</v>
      </c>
      <c r="D5" s="59" t="s">
        <v>52</v>
      </c>
      <c r="E5" s="1" t="s">
        <v>277</v>
      </c>
      <c r="F5" s="59" t="s">
        <v>88</v>
      </c>
      <c r="G5" s="1">
        <v>3</v>
      </c>
      <c r="H5" s="58">
        <f>LOOKUP(G$3:G$50,'TABLE DE VALEURS'!$A$1:$B$132)</f>
        <v>140</v>
      </c>
      <c r="I5" s="1" t="s">
        <v>88</v>
      </c>
      <c r="J5" s="1">
        <v>8</v>
      </c>
      <c r="K5" s="62">
        <f>LOOKUP(J$3:J$50,'TABLE DE VALEURS'!$A$1:$B$132)</f>
        <v>126</v>
      </c>
      <c r="L5" s="1" t="s">
        <v>88</v>
      </c>
      <c r="M5" s="1">
        <v>3</v>
      </c>
      <c r="N5" s="62">
        <f>LOOKUP(M$3:M$50,'TABLE DE VALEURS'!$A$1:$B$132)</f>
        <v>140</v>
      </c>
      <c r="O5" s="1" t="s">
        <v>88</v>
      </c>
      <c r="P5" s="1">
        <v>4</v>
      </c>
      <c r="Q5" s="7">
        <f>LOOKUP(P$3:P$50,'TABLE DE VALEURS'!$A$1:$B$132)</f>
        <v>137</v>
      </c>
      <c r="R5" s="76">
        <f t="shared" si="2"/>
        <v>743</v>
      </c>
      <c r="S5" s="76">
        <f t="shared" si="3"/>
        <v>3</v>
      </c>
    </row>
    <row r="6" spans="1:19" x14ac:dyDescent="0.25">
      <c r="A6" s="1" t="s">
        <v>113</v>
      </c>
      <c r="B6" s="59" t="s">
        <v>280</v>
      </c>
      <c r="C6" s="1" t="s">
        <v>275</v>
      </c>
      <c r="D6" s="59" t="s">
        <v>52</v>
      </c>
      <c r="E6" s="1" t="s">
        <v>277</v>
      </c>
      <c r="F6" s="59" t="s">
        <v>88</v>
      </c>
      <c r="G6" s="1">
        <v>5</v>
      </c>
      <c r="H6" s="58">
        <f>LOOKUP(G$3:G$50,'TABLE DE VALEURS'!$A$1:$B$132)</f>
        <v>134</v>
      </c>
      <c r="I6" s="1" t="s">
        <v>88</v>
      </c>
      <c r="J6" s="1">
        <v>4</v>
      </c>
      <c r="K6" s="62">
        <f>LOOKUP(J$3:J$50,'TABLE DE VALEURS'!$A$1:$B$132)</f>
        <v>137</v>
      </c>
      <c r="L6" s="1" t="s">
        <v>88</v>
      </c>
      <c r="M6" s="1">
        <v>5</v>
      </c>
      <c r="N6" s="62">
        <f>LOOKUP(M$3:M$50,'TABLE DE VALEURS'!$A$1:$B$132)</f>
        <v>134</v>
      </c>
      <c r="O6" s="1" t="s">
        <v>88</v>
      </c>
      <c r="P6" s="1">
        <v>10</v>
      </c>
      <c r="Q6" s="7">
        <f>LOOKUP(P$3:P$50,'TABLE DE VALEURS'!$A$1:$B$132)</f>
        <v>122</v>
      </c>
      <c r="R6" s="76">
        <f t="shared" si="2"/>
        <v>717.5</v>
      </c>
      <c r="S6" s="76">
        <f t="shared" si="3"/>
        <v>4</v>
      </c>
    </row>
    <row r="7" spans="1:19" x14ac:dyDescent="0.25">
      <c r="A7" s="1" t="s">
        <v>117</v>
      </c>
      <c r="B7" s="59" t="s">
        <v>118</v>
      </c>
      <c r="C7" s="1" t="s">
        <v>43</v>
      </c>
      <c r="D7" s="59" t="s">
        <v>52</v>
      </c>
      <c r="E7" s="1" t="s">
        <v>277</v>
      </c>
      <c r="F7" s="59" t="s">
        <v>88</v>
      </c>
      <c r="G7" s="1">
        <v>8</v>
      </c>
      <c r="H7" s="58">
        <f>LOOKUP(G$3:G$50,'TABLE DE VALEURS'!$A$1:$B$132)</f>
        <v>126</v>
      </c>
      <c r="I7" s="1" t="s">
        <v>88</v>
      </c>
      <c r="J7" s="1">
        <v>5</v>
      </c>
      <c r="K7" s="62">
        <f>LOOKUP(J$3:J$50,'TABLE DE VALEURS'!$A$1:$B$132)</f>
        <v>134</v>
      </c>
      <c r="L7" s="1" t="s">
        <v>88</v>
      </c>
      <c r="M7" s="1">
        <v>6</v>
      </c>
      <c r="N7" s="62">
        <f>LOOKUP(M$3:M$50,'TABLE DE VALEURS'!$A$1:$B$132)</f>
        <v>131</v>
      </c>
      <c r="O7" s="1" t="s">
        <v>88</v>
      </c>
      <c r="P7" s="1">
        <v>18</v>
      </c>
      <c r="Q7" s="7">
        <f>LOOKUP(P$3:P$50,'TABLE DE VALEURS'!$A$1:$B$132)</f>
        <v>112</v>
      </c>
      <c r="R7" s="76">
        <f t="shared" si="2"/>
        <v>682</v>
      </c>
      <c r="S7" s="76">
        <f t="shared" si="3"/>
        <v>5</v>
      </c>
    </row>
    <row r="8" spans="1:19" x14ac:dyDescent="0.25">
      <c r="A8" s="1" t="s">
        <v>115</v>
      </c>
      <c r="B8" s="59" t="s">
        <v>116</v>
      </c>
      <c r="C8" s="1" t="s">
        <v>43</v>
      </c>
      <c r="D8" s="59" t="s">
        <v>52</v>
      </c>
      <c r="E8" s="1" t="s">
        <v>277</v>
      </c>
      <c r="F8" s="59" t="s">
        <v>88</v>
      </c>
      <c r="G8" s="1">
        <v>7</v>
      </c>
      <c r="H8" s="58">
        <f>LOOKUP(G$3:G$50,'TABLE DE VALEURS'!$A$1:$B$132)</f>
        <v>128</v>
      </c>
      <c r="I8" s="1" t="s">
        <v>88</v>
      </c>
      <c r="J8" s="1">
        <v>10</v>
      </c>
      <c r="K8" s="62">
        <f>LOOKUP(J$3:J$50,'TABLE DE VALEURS'!$A$1:$B$132)</f>
        <v>122</v>
      </c>
      <c r="L8" s="1" t="s">
        <v>88</v>
      </c>
      <c r="M8" s="1">
        <v>12</v>
      </c>
      <c r="N8" s="62">
        <f>LOOKUP(M$3:M$50,'TABLE DE VALEURS'!$A$1:$B$132)</f>
        <v>118</v>
      </c>
      <c r="O8" s="1" t="s">
        <v>88</v>
      </c>
      <c r="P8" s="1">
        <v>33</v>
      </c>
      <c r="Q8" s="7">
        <f>LOOKUP(P$3:P$50,'TABLE DE VALEURS'!$A$1:$B$132)</f>
        <v>97</v>
      </c>
      <c r="R8" s="76">
        <f t="shared" si="2"/>
        <v>623</v>
      </c>
      <c r="S8" s="76">
        <f t="shared" si="3"/>
        <v>6</v>
      </c>
    </row>
    <row r="9" spans="1:19" x14ac:dyDescent="0.25">
      <c r="A9" s="1" t="s">
        <v>127</v>
      </c>
      <c r="B9" s="59" t="s">
        <v>278</v>
      </c>
      <c r="C9" s="1" t="s">
        <v>275</v>
      </c>
      <c r="D9" s="59" t="s">
        <v>52</v>
      </c>
      <c r="E9" s="1" t="s">
        <v>277</v>
      </c>
      <c r="F9" s="59" t="s">
        <v>88</v>
      </c>
      <c r="G9" s="1">
        <v>15</v>
      </c>
      <c r="H9" s="58">
        <f>LOOKUP(G$3:G$50,'TABLE DE VALEURS'!$A$1:$B$132)</f>
        <v>115</v>
      </c>
      <c r="I9" s="1" t="s">
        <v>88</v>
      </c>
      <c r="J9" s="1">
        <v>15</v>
      </c>
      <c r="K9" s="62">
        <f>LOOKUP(J$3:J$50,'TABLE DE VALEURS'!$A$1:$B$132)</f>
        <v>115</v>
      </c>
      <c r="L9" s="1" t="s">
        <v>88</v>
      </c>
      <c r="M9" s="1">
        <v>11</v>
      </c>
      <c r="N9" s="62">
        <f>LOOKUP(M$3:M$50,'TABLE DE VALEURS'!$A$1:$B$132)</f>
        <v>120</v>
      </c>
      <c r="O9" s="1" t="s">
        <v>88</v>
      </c>
      <c r="P9" s="1">
        <v>41</v>
      </c>
      <c r="Q9" s="7">
        <f>LOOKUP(P$3:P$50,'TABLE DE VALEURS'!$A$1:$B$132)</f>
        <v>89</v>
      </c>
      <c r="R9" s="76">
        <f t="shared" si="2"/>
        <v>585.5</v>
      </c>
      <c r="S9" s="76">
        <f t="shared" si="3"/>
        <v>7</v>
      </c>
    </row>
    <row r="10" spans="1:19" x14ac:dyDescent="0.25">
      <c r="A10" s="4" t="s">
        <v>131</v>
      </c>
      <c r="B10" s="60" t="s">
        <v>196</v>
      </c>
      <c r="C10" s="4" t="s">
        <v>275</v>
      </c>
      <c r="D10" s="60" t="s">
        <v>52</v>
      </c>
      <c r="E10" s="1" t="s">
        <v>277</v>
      </c>
      <c r="F10" s="60" t="s">
        <v>88</v>
      </c>
      <c r="G10" s="4">
        <v>18</v>
      </c>
      <c r="H10" s="95">
        <f>LOOKUP(G$3:G$50,'TABLE DE VALEURS'!$A$1:$B$132)</f>
        <v>112</v>
      </c>
      <c r="I10" s="4" t="s">
        <v>88</v>
      </c>
      <c r="J10" s="4">
        <v>12</v>
      </c>
      <c r="K10" s="62">
        <f>LOOKUP(J$3:J$50,'TABLE DE VALEURS'!$A$1:$B$132)</f>
        <v>118</v>
      </c>
      <c r="L10" s="4" t="s">
        <v>88</v>
      </c>
      <c r="M10" s="4">
        <v>13</v>
      </c>
      <c r="N10" s="62">
        <f>LOOKUP(M$3:M$50,'TABLE DE VALEURS'!$A$1:$B$132)</f>
        <v>117</v>
      </c>
      <c r="O10" s="4" t="s">
        <v>88</v>
      </c>
      <c r="P10" s="4">
        <v>46</v>
      </c>
      <c r="Q10" s="7">
        <f>LOOKUP(P$3:P$50,'TABLE DE VALEURS'!$A$1:$B$132)</f>
        <v>84</v>
      </c>
      <c r="R10" s="16">
        <f t="shared" si="2"/>
        <v>574</v>
      </c>
      <c r="S10" s="76">
        <f t="shared" si="3"/>
        <v>8</v>
      </c>
    </row>
    <row r="11" spans="1:19" x14ac:dyDescent="0.25">
      <c r="A11" s="1" t="s">
        <v>124</v>
      </c>
      <c r="B11" s="59" t="s">
        <v>281</v>
      </c>
      <c r="C11" s="1" t="s">
        <v>38</v>
      </c>
      <c r="D11" s="59" t="s">
        <v>52</v>
      </c>
      <c r="E11" s="1" t="s">
        <v>277</v>
      </c>
      <c r="F11" s="59" t="s">
        <v>88</v>
      </c>
      <c r="G11" s="1">
        <v>12</v>
      </c>
      <c r="H11" s="58">
        <f>LOOKUP(G$3:G$50,'TABLE DE VALEURS'!$A$1:$B$132)</f>
        <v>118</v>
      </c>
      <c r="I11" s="1" t="s">
        <v>88</v>
      </c>
      <c r="J11" s="1">
        <v>6</v>
      </c>
      <c r="K11" s="62">
        <f>LOOKUP(J$3:J$50,'TABLE DE VALEURS'!$A$1:$B$132)</f>
        <v>131</v>
      </c>
      <c r="L11" s="1" t="s">
        <v>88</v>
      </c>
      <c r="M11" s="1" t="s">
        <v>36</v>
      </c>
      <c r="N11" s="62">
        <f>LOOKUP(M$3:M$50,'TABLE DE VALEURS'!$A$1:$B$132)</f>
        <v>0</v>
      </c>
      <c r="O11" s="1" t="s">
        <v>88</v>
      </c>
      <c r="P11" s="1">
        <v>16</v>
      </c>
      <c r="Q11" s="7">
        <f>LOOKUP(P$3:P$50,'TABLE DE VALEURS'!$A$1:$B$132)</f>
        <v>114</v>
      </c>
      <c r="R11" s="76">
        <f t="shared" si="2"/>
        <v>542.5</v>
      </c>
      <c r="S11" s="76">
        <f t="shared" si="3"/>
        <v>9</v>
      </c>
    </row>
    <row r="12" spans="1:19" x14ac:dyDescent="0.25">
      <c r="A12" s="1" t="s">
        <v>119</v>
      </c>
      <c r="B12" s="59" t="s">
        <v>282</v>
      </c>
      <c r="C12" s="1" t="s">
        <v>38</v>
      </c>
      <c r="D12" s="59" t="s">
        <v>52</v>
      </c>
      <c r="E12" s="1" t="s">
        <v>277</v>
      </c>
      <c r="F12" s="59" t="s">
        <v>88</v>
      </c>
      <c r="G12" s="1">
        <v>9</v>
      </c>
      <c r="H12" s="89">
        <f>LOOKUP(G$3:G$50,'TABLE DE VALEURS'!$A$1:$B$132)</f>
        <v>124</v>
      </c>
      <c r="I12" s="1" t="s">
        <v>88</v>
      </c>
      <c r="J12" s="1">
        <v>9</v>
      </c>
      <c r="K12" s="62">
        <f>LOOKUP(J$3:J$50,'TABLE DE VALEURS'!$A$1:$B$132)</f>
        <v>124</v>
      </c>
      <c r="L12" s="1" t="s">
        <v>88</v>
      </c>
      <c r="M12" s="1" t="s">
        <v>36</v>
      </c>
      <c r="N12" s="62">
        <f>LOOKUP(M$3:M$50,'TABLE DE VALEURS'!$A$1:$B$132)</f>
        <v>0</v>
      </c>
      <c r="O12" s="1" t="s">
        <v>88</v>
      </c>
      <c r="P12" s="1">
        <v>23</v>
      </c>
      <c r="Q12" s="7">
        <f>LOOKUP(P$3:P$50,'TABLE DE VALEURS'!$A$1:$B$132)</f>
        <v>107</v>
      </c>
      <c r="R12" s="76">
        <f t="shared" si="2"/>
        <v>524</v>
      </c>
      <c r="S12" s="76">
        <f t="shared" si="3"/>
        <v>10</v>
      </c>
    </row>
    <row r="13" spans="1:19" x14ac:dyDescent="0.25">
      <c r="A13" s="4" t="s">
        <v>216</v>
      </c>
      <c r="B13" s="60" t="s">
        <v>86</v>
      </c>
      <c r="C13" s="4" t="s">
        <v>94</v>
      </c>
      <c r="D13" s="60" t="s">
        <v>52</v>
      </c>
      <c r="E13" s="1" t="s">
        <v>277</v>
      </c>
      <c r="F13" s="60" t="s">
        <v>88</v>
      </c>
      <c r="G13" s="4">
        <v>4</v>
      </c>
      <c r="H13" s="60">
        <f>LOOKUP(G$3:G$50,'TABLE DE VALEURS'!$A$1:$B$132)</f>
        <v>137</v>
      </c>
      <c r="I13" s="4" t="s">
        <v>88</v>
      </c>
      <c r="J13" s="4">
        <v>3</v>
      </c>
      <c r="K13" s="62">
        <f>LOOKUP(J$3:J$50,'TABLE DE VALEURS'!$A$1:$B$132)</f>
        <v>140</v>
      </c>
      <c r="L13" s="4" t="s">
        <v>88</v>
      </c>
      <c r="M13" s="4">
        <v>4</v>
      </c>
      <c r="N13" s="62">
        <f>LOOKUP(M$3:M$50,'TABLE DE VALEURS'!$A$1:$B$132)</f>
        <v>137</v>
      </c>
      <c r="O13" s="4" t="s">
        <v>88</v>
      </c>
      <c r="P13" s="4" t="s">
        <v>36</v>
      </c>
      <c r="Q13" s="7">
        <f>LOOKUP(P$3:P$50,'TABLE DE VALEURS'!$A$1:$B$132)</f>
        <v>0</v>
      </c>
      <c r="R13" s="16">
        <f t="shared" si="2"/>
        <v>484</v>
      </c>
      <c r="S13" s="76">
        <f t="shared" si="3"/>
        <v>11</v>
      </c>
    </row>
    <row r="14" spans="1:19" x14ac:dyDescent="0.25">
      <c r="A14" s="4" t="s">
        <v>142</v>
      </c>
      <c r="B14" s="60" t="s">
        <v>182</v>
      </c>
      <c r="C14" s="4" t="s">
        <v>275</v>
      </c>
      <c r="D14" s="60" t="s">
        <v>52</v>
      </c>
      <c r="E14" s="1" t="s">
        <v>277</v>
      </c>
      <c r="F14" s="60" t="s">
        <v>88</v>
      </c>
      <c r="G14" s="4" t="s">
        <v>36</v>
      </c>
      <c r="H14" s="60">
        <f>LOOKUP(G$3:G$50,'TABLE DE VALEURS'!$A$1:$B$132)</f>
        <v>0</v>
      </c>
      <c r="I14" s="4" t="s">
        <v>88</v>
      </c>
      <c r="J14" s="4">
        <v>17</v>
      </c>
      <c r="K14" s="62">
        <f>LOOKUP(J$3:J$50,'TABLE DE VALEURS'!$A$1:$B$132)</f>
        <v>113</v>
      </c>
      <c r="L14" s="4" t="s">
        <v>88</v>
      </c>
      <c r="M14" s="4">
        <v>9</v>
      </c>
      <c r="N14" s="62">
        <f>LOOKUP(M$3:M$50,'TABLE DE VALEURS'!$A$1:$B$132)</f>
        <v>124</v>
      </c>
      <c r="O14" s="4" t="s">
        <v>88</v>
      </c>
      <c r="P14" s="4">
        <v>42</v>
      </c>
      <c r="Q14" s="7">
        <f>LOOKUP(P$3:P$50,'TABLE DE VALEURS'!$A$1:$B$132)</f>
        <v>88</v>
      </c>
      <c r="R14" s="16">
        <f t="shared" si="2"/>
        <v>469.5</v>
      </c>
      <c r="S14" s="76">
        <f t="shared" si="3"/>
        <v>12</v>
      </c>
    </row>
    <row r="15" spans="1:19" x14ac:dyDescent="0.25">
      <c r="A15" s="4" t="s">
        <v>216</v>
      </c>
      <c r="B15" s="60" t="s">
        <v>114</v>
      </c>
      <c r="C15" s="4" t="s">
        <v>94</v>
      </c>
      <c r="D15" s="60" t="s">
        <v>52</v>
      </c>
      <c r="E15" s="1" t="s">
        <v>277</v>
      </c>
      <c r="F15" s="60" t="s">
        <v>88</v>
      </c>
      <c r="G15" s="4">
        <v>6</v>
      </c>
      <c r="H15" s="60">
        <f>LOOKUP(G$3:G$50,'TABLE DE VALEURS'!$A$1:$B$132)</f>
        <v>131</v>
      </c>
      <c r="I15" s="4" t="s">
        <v>88</v>
      </c>
      <c r="J15" s="4">
        <v>7</v>
      </c>
      <c r="K15" s="62">
        <f>LOOKUP(J$3:J$50,'TABLE DE VALEURS'!$A$1:$B$132)</f>
        <v>128</v>
      </c>
      <c r="L15" s="4" t="s">
        <v>88</v>
      </c>
      <c r="M15" s="4">
        <v>8</v>
      </c>
      <c r="N15" s="62">
        <f>LOOKUP(M$3:M$50,'TABLE DE VALEURS'!$A$1:$B$132)</f>
        <v>126</v>
      </c>
      <c r="O15" s="4" t="s">
        <v>88</v>
      </c>
      <c r="P15" s="4" t="s">
        <v>36</v>
      </c>
      <c r="Q15" s="7">
        <f>LOOKUP(P$3:P$50,'TABLE DE VALEURS'!$A$1:$B$132)</f>
        <v>0</v>
      </c>
      <c r="R15" s="16">
        <f t="shared" si="2"/>
        <v>449</v>
      </c>
      <c r="S15" s="76">
        <f t="shared" si="3"/>
        <v>13</v>
      </c>
    </row>
    <row r="16" spans="1:19" x14ac:dyDescent="0.25">
      <c r="A16" s="4" t="s">
        <v>120</v>
      </c>
      <c r="B16" s="60" t="s">
        <v>121</v>
      </c>
      <c r="C16" s="4" t="s">
        <v>34</v>
      </c>
      <c r="D16" s="60" t="s">
        <v>52</v>
      </c>
      <c r="E16" s="1" t="s">
        <v>277</v>
      </c>
      <c r="F16" s="60" t="s">
        <v>88</v>
      </c>
      <c r="G16" s="4">
        <v>10</v>
      </c>
      <c r="H16" s="60">
        <f>LOOKUP(G$3:G$50,'TABLE DE VALEURS'!$A$1:$B$132)</f>
        <v>122</v>
      </c>
      <c r="I16" s="4" t="s">
        <v>88</v>
      </c>
      <c r="J16" s="4">
        <v>13</v>
      </c>
      <c r="K16" s="62">
        <f>LOOKUP(J$3:J$50,'TABLE DE VALEURS'!$A$1:$B$132)</f>
        <v>117</v>
      </c>
      <c r="L16" s="4" t="s">
        <v>88</v>
      </c>
      <c r="M16" s="4">
        <v>7</v>
      </c>
      <c r="N16" s="62">
        <f>LOOKUP(M$3:M$50,'TABLE DE VALEURS'!$A$1:$B$132)</f>
        <v>128</v>
      </c>
      <c r="O16" s="4" t="s">
        <v>88</v>
      </c>
      <c r="P16" s="4" t="s">
        <v>36</v>
      </c>
      <c r="Q16" s="7">
        <f>LOOKUP(P$3:P$50,'TABLE DE VALEURS'!$A$1:$B$132)</f>
        <v>0</v>
      </c>
      <c r="R16" s="16">
        <f t="shared" si="2"/>
        <v>425.5</v>
      </c>
      <c r="S16" s="76">
        <f t="shared" si="3"/>
        <v>14</v>
      </c>
    </row>
    <row r="17" spans="1:19" x14ac:dyDescent="0.25">
      <c r="A17" s="4" t="s">
        <v>126</v>
      </c>
      <c r="B17" s="60" t="s">
        <v>70</v>
      </c>
      <c r="C17" s="4" t="s">
        <v>275</v>
      </c>
      <c r="D17" s="60" t="s">
        <v>52</v>
      </c>
      <c r="E17" s="1" t="s">
        <v>277</v>
      </c>
      <c r="F17" s="60" t="s">
        <v>88</v>
      </c>
      <c r="G17" s="4">
        <v>14</v>
      </c>
      <c r="H17" s="60">
        <f>LOOKUP(G$3:G$50,'TABLE DE VALEURS'!$A$1:$B$132)</f>
        <v>116</v>
      </c>
      <c r="I17" s="4" t="s">
        <v>88</v>
      </c>
      <c r="J17" s="4">
        <v>14</v>
      </c>
      <c r="K17" s="62">
        <f>LOOKUP(J$3:J$50,'TABLE DE VALEURS'!$A$1:$B$132)</f>
        <v>116</v>
      </c>
      <c r="L17" s="4" t="s">
        <v>88</v>
      </c>
      <c r="M17" s="4">
        <v>10</v>
      </c>
      <c r="N17" s="62">
        <f>LOOKUP(M$3:M$50,'TABLE DE VALEURS'!$A$1:$B$132)</f>
        <v>122</v>
      </c>
      <c r="O17" s="4" t="s">
        <v>88</v>
      </c>
      <c r="P17" s="4" t="s">
        <v>36</v>
      </c>
      <c r="Q17" s="7">
        <f>LOOKUP(P$3:P$50,'TABLE DE VALEURS'!$A$1:$B$132)</f>
        <v>0</v>
      </c>
      <c r="R17" s="16">
        <f t="shared" si="2"/>
        <v>412</v>
      </c>
      <c r="S17" s="76">
        <f t="shared" si="3"/>
        <v>15</v>
      </c>
    </row>
    <row r="18" spans="1:19" x14ac:dyDescent="0.25">
      <c r="A18" s="4" t="s">
        <v>130</v>
      </c>
      <c r="B18" s="60" t="s">
        <v>283</v>
      </c>
      <c r="C18" s="4" t="s">
        <v>275</v>
      </c>
      <c r="D18" s="60" t="s">
        <v>52</v>
      </c>
      <c r="E18" s="1" t="s">
        <v>277</v>
      </c>
      <c r="F18" s="60" t="s">
        <v>50</v>
      </c>
      <c r="G18" s="4">
        <v>17</v>
      </c>
      <c r="H18" s="60">
        <f>LOOKUP(G$3:G$50,'TABLE DE VALEURS'!$A$1:$B$132)</f>
        <v>113</v>
      </c>
      <c r="I18" s="4" t="s">
        <v>88</v>
      </c>
      <c r="J18" s="4">
        <v>16</v>
      </c>
      <c r="K18" s="62">
        <f>LOOKUP(J$3:J$50,'TABLE DE VALEURS'!$A$1:$B$132)</f>
        <v>114</v>
      </c>
      <c r="L18" s="4" t="s">
        <v>88</v>
      </c>
      <c r="M18" s="4">
        <v>15</v>
      </c>
      <c r="N18" s="62">
        <f>LOOKUP(M$3:M$50,'TABLE DE VALEURS'!$A$1:$B$132)</f>
        <v>115</v>
      </c>
      <c r="O18" s="4" t="s">
        <v>88</v>
      </c>
      <c r="P18" s="4" t="s">
        <v>36</v>
      </c>
      <c r="Q18" s="7">
        <f>LOOKUP(P$3:P$50,'TABLE DE VALEURS'!$A$1:$B$132)</f>
        <v>0</v>
      </c>
      <c r="R18" s="16">
        <f t="shared" si="2"/>
        <v>399</v>
      </c>
      <c r="S18" s="76">
        <f t="shared" si="3"/>
        <v>16</v>
      </c>
    </row>
    <row r="19" spans="1:19" x14ac:dyDescent="0.25">
      <c r="A19" s="4" t="s">
        <v>122</v>
      </c>
      <c r="B19" s="60" t="s">
        <v>123</v>
      </c>
      <c r="C19" s="4" t="s">
        <v>34</v>
      </c>
      <c r="D19" s="60" t="s">
        <v>52</v>
      </c>
      <c r="E19" s="1" t="s">
        <v>277</v>
      </c>
      <c r="F19" s="60" t="s">
        <v>88</v>
      </c>
      <c r="G19" s="4">
        <v>11</v>
      </c>
      <c r="H19" s="60">
        <f>LOOKUP(G$3:G$50,'TABLE DE VALEURS'!$A$1:$B$132)</f>
        <v>120</v>
      </c>
      <c r="I19" s="4" t="s">
        <v>88</v>
      </c>
      <c r="J19" s="4">
        <v>11</v>
      </c>
      <c r="K19" s="62">
        <f>LOOKUP(J$3:J$50,'TABLE DE VALEURS'!$A$1:$B$132)</f>
        <v>120</v>
      </c>
      <c r="L19" s="4" t="s">
        <v>88</v>
      </c>
      <c r="M19" s="4" t="s">
        <v>36</v>
      </c>
      <c r="N19" s="62">
        <f>LOOKUP(M$3:M$50,'TABLE DE VALEURS'!$A$1:$B$132)</f>
        <v>0</v>
      </c>
      <c r="O19" s="4" t="s">
        <v>88</v>
      </c>
      <c r="P19" s="4" t="s">
        <v>36</v>
      </c>
      <c r="Q19" s="7">
        <f>LOOKUP(P$3:P$50,'TABLE DE VALEURS'!$A$1:$B$132)</f>
        <v>0</v>
      </c>
      <c r="R19" s="16">
        <f t="shared" si="2"/>
        <v>300</v>
      </c>
      <c r="S19" s="76">
        <f t="shared" si="3"/>
        <v>17</v>
      </c>
    </row>
    <row r="20" spans="1:19" x14ac:dyDescent="0.25">
      <c r="A20" s="4" t="s">
        <v>125</v>
      </c>
      <c r="B20" s="60" t="s">
        <v>86</v>
      </c>
      <c r="C20" s="4" t="s">
        <v>34</v>
      </c>
      <c r="D20" s="60" t="s">
        <v>52</v>
      </c>
      <c r="E20" s="1" t="s">
        <v>277</v>
      </c>
      <c r="F20" s="60" t="s">
        <v>88</v>
      </c>
      <c r="G20" s="4">
        <v>13</v>
      </c>
      <c r="H20" s="60">
        <f>LOOKUP(G$3:G$50,'TABLE DE VALEURS'!$A$1:$B$132)</f>
        <v>117</v>
      </c>
      <c r="I20" s="4" t="s">
        <v>88</v>
      </c>
      <c r="J20" s="4">
        <v>18</v>
      </c>
      <c r="K20" s="62">
        <f>LOOKUP(J$3:J$50,'TABLE DE VALEURS'!$A$1:$B$132)</f>
        <v>112</v>
      </c>
      <c r="L20" s="4" t="s">
        <v>88</v>
      </c>
      <c r="M20" s="4" t="s">
        <v>36</v>
      </c>
      <c r="N20" s="62">
        <f>LOOKUP(M$3:M$50,'TABLE DE VALEURS'!$A$1:$B$132)</f>
        <v>0</v>
      </c>
      <c r="O20" s="4" t="s">
        <v>88</v>
      </c>
      <c r="P20" s="4" t="s">
        <v>36</v>
      </c>
      <c r="Q20" s="7">
        <f>LOOKUP(P$3:P$50,'TABLE DE VALEURS'!$A$1:$B$132)</f>
        <v>0</v>
      </c>
      <c r="R20" s="16">
        <f t="shared" si="2"/>
        <v>285</v>
      </c>
      <c r="S20" s="76">
        <f t="shared" si="3"/>
        <v>18</v>
      </c>
    </row>
    <row r="21" spans="1:19" x14ac:dyDescent="0.25">
      <c r="A21" s="4" t="s">
        <v>141</v>
      </c>
      <c r="B21" s="60" t="s">
        <v>284</v>
      </c>
      <c r="C21" s="4" t="s">
        <v>276</v>
      </c>
      <c r="D21" s="60" t="s">
        <v>52</v>
      </c>
      <c r="E21" s="1" t="s">
        <v>277</v>
      </c>
      <c r="F21" s="60" t="s">
        <v>88</v>
      </c>
      <c r="G21" s="4" t="s">
        <v>36</v>
      </c>
      <c r="H21" s="60">
        <f>LOOKUP(G$3:G$50,'TABLE DE VALEURS'!$A$1:$B$132)</f>
        <v>0</v>
      </c>
      <c r="I21" s="4" t="s">
        <v>88</v>
      </c>
      <c r="J21" s="4">
        <v>22</v>
      </c>
      <c r="K21" s="62">
        <f>LOOKUP(J$3:J$50,'TABLE DE VALEURS'!$A$1:$B$132)</f>
        <v>108</v>
      </c>
      <c r="L21" s="4" t="s">
        <v>88</v>
      </c>
      <c r="M21" s="4">
        <v>16</v>
      </c>
      <c r="N21" s="62">
        <f>LOOKUP(M$3:M$50,'TABLE DE VALEURS'!$A$1:$B$132)</f>
        <v>114</v>
      </c>
      <c r="O21" s="4" t="s">
        <v>88</v>
      </c>
      <c r="P21" s="4" t="s">
        <v>36</v>
      </c>
      <c r="Q21" s="7">
        <f>LOOKUP(P$3:P$50,'TABLE DE VALEURS'!$A$1:$B$132)</f>
        <v>0</v>
      </c>
      <c r="R21" s="16">
        <f t="shared" si="2"/>
        <v>276</v>
      </c>
      <c r="S21" s="76">
        <f t="shared" si="3"/>
        <v>19</v>
      </c>
    </row>
    <row r="22" spans="1:19" x14ac:dyDescent="0.25">
      <c r="A22" s="4" t="s">
        <v>146</v>
      </c>
      <c r="B22" s="60" t="s">
        <v>129</v>
      </c>
      <c r="C22" s="4" t="s">
        <v>38</v>
      </c>
      <c r="D22" s="60" t="s">
        <v>52</v>
      </c>
      <c r="E22" s="1" t="s">
        <v>277</v>
      </c>
      <c r="F22" s="60" t="s">
        <v>88</v>
      </c>
      <c r="G22" s="4" t="s">
        <v>36</v>
      </c>
      <c r="H22" s="60">
        <f>LOOKUP(G$3:G$50,'TABLE DE VALEURS'!$A$1:$B$132)</f>
        <v>0</v>
      </c>
      <c r="I22" s="4" t="s">
        <v>88</v>
      </c>
      <c r="J22" s="4" t="s">
        <v>36</v>
      </c>
      <c r="K22" s="62">
        <f>LOOKUP(J$3:J$50,'TABLE DE VALEURS'!$A$1:$B$132)</f>
        <v>0</v>
      </c>
      <c r="L22" s="4" t="s">
        <v>88</v>
      </c>
      <c r="M22" s="4">
        <v>14</v>
      </c>
      <c r="N22" s="62">
        <f>LOOKUP(M$3:M$50,'TABLE DE VALEURS'!$A$1:$B$132)</f>
        <v>116</v>
      </c>
      <c r="O22" s="4" t="s">
        <v>88</v>
      </c>
      <c r="P22" s="4" t="s">
        <v>36</v>
      </c>
      <c r="Q22" s="7">
        <f>LOOKUP(P$3:P$50,'TABLE DE VALEURS'!$A$1:$B$132)</f>
        <v>0</v>
      </c>
      <c r="R22" s="16">
        <f t="shared" si="2"/>
        <v>116</v>
      </c>
      <c r="S22" s="76">
        <f t="shared" si="3"/>
        <v>20</v>
      </c>
    </row>
    <row r="23" spans="1:19" x14ac:dyDescent="0.25">
      <c r="A23" s="4" t="s">
        <v>128</v>
      </c>
      <c r="B23" s="60" t="s">
        <v>129</v>
      </c>
      <c r="C23" s="4" t="s">
        <v>54</v>
      </c>
      <c r="D23" s="60" t="s">
        <v>52</v>
      </c>
      <c r="E23" s="1" t="s">
        <v>277</v>
      </c>
      <c r="F23" s="60" t="s">
        <v>88</v>
      </c>
      <c r="G23" s="4">
        <v>16</v>
      </c>
      <c r="H23" s="60">
        <f>LOOKUP(G$3:G$50,'TABLE DE VALEURS'!$A$1:$B$132)</f>
        <v>114</v>
      </c>
      <c r="I23" s="4" t="s">
        <v>88</v>
      </c>
      <c r="J23" s="4" t="s">
        <v>36</v>
      </c>
      <c r="K23" s="62">
        <f>LOOKUP(J$3:J$50,'TABLE DE VALEURS'!$A$1:$B$132)</f>
        <v>0</v>
      </c>
      <c r="L23" s="4" t="s">
        <v>88</v>
      </c>
      <c r="M23" s="4" t="s">
        <v>36</v>
      </c>
      <c r="N23" s="62">
        <f>LOOKUP(M$3:M$50,'TABLE DE VALEURS'!$A$1:$B$132)</f>
        <v>0</v>
      </c>
      <c r="O23" s="4" t="s">
        <v>88</v>
      </c>
      <c r="P23" s="4" t="s">
        <v>36</v>
      </c>
      <c r="Q23" s="7">
        <f>LOOKUP(P$3:P$50,'TABLE DE VALEURS'!$A$1:$B$132)</f>
        <v>0</v>
      </c>
      <c r="R23" s="16">
        <f t="shared" si="2"/>
        <v>114</v>
      </c>
      <c r="S23" s="76">
        <f t="shared" si="3"/>
        <v>21</v>
      </c>
    </row>
    <row r="24" spans="1:19" x14ac:dyDescent="0.25">
      <c r="A24" s="4" t="s">
        <v>132</v>
      </c>
      <c r="B24" s="60" t="s">
        <v>133</v>
      </c>
      <c r="C24" s="4" t="s">
        <v>34</v>
      </c>
      <c r="D24" s="60" t="s">
        <v>52</v>
      </c>
      <c r="E24" s="1" t="s">
        <v>277</v>
      </c>
      <c r="F24" s="60" t="s">
        <v>88</v>
      </c>
      <c r="G24" s="4">
        <v>19</v>
      </c>
      <c r="H24" s="60">
        <f>LOOKUP(G$3:G$50,'TABLE DE VALEURS'!$A$1:$B$132)</f>
        <v>111</v>
      </c>
      <c r="I24" s="4" t="s">
        <v>88</v>
      </c>
      <c r="J24" s="4" t="s">
        <v>36</v>
      </c>
      <c r="K24" s="62">
        <f>LOOKUP(J$3:J$50,'TABLE DE VALEURS'!$A$1:$B$132)</f>
        <v>0</v>
      </c>
      <c r="L24" s="4" t="s">
        <v>88</v>
      </c>
      <c r="M24" s="4" t="s">
        <v>36</v>
      </c>
      <c r="N24" s="62">
        <f>LOOKUP(M$3:M$50,'TABLE DE VALEURS'!$A$1:$B$132)</f>
        <v>0</v>
      </c>
      <c r="O24" s="4" t="s">
        <v>88</v>
      </c>
      <c r="P24" s="4" t="s">
        <v>36</v>
      </c>
      <c r="Q24" s="7">
        <f>LOOKUP(P$3:P$50,'TABLE DE VALEURS'!$A$1:$B$132)</f>
        <v>0</v>
      </c>
      <c r="R24" s="16">
        <f t="shared" si="2"/>
        <v>111</v>
      </c>
      <c r="S24" s="76">
        <f t="shared" si="3"/>
        <v>22</v>
      </c>
    </row>
    <row r="25" spans="1:19" x14ac:dyDescent="0.25">
      <c r="A25" s="4" t="s">
        <v>134</v>
      </c>
      <c r="B25" s="60" t="s">
        <v>148</v>
      </c>
      <c r="C25" s="4" t="s">
        <v>287</v>
      </c>
      <c r="D25" s="60" t="s">
        <v>52</v>
      </c>
      <c r="E25" s="1" t="s">
        <v>277</v>
      </c>
      <c r="F25" s="60" t="s">
        <v>35</v>
      </c>
      <c r="G25" s="4">
        <v>20</v>
      </c>
      <c r="H25" s="60">
        <f>LOOKUP(G$3:G$50,'TABLE DE VALEURS'!$A$1:$B$132)</f>
        <v>110</v>
      </c>
      <c r="I25" s="4" t="s">
        <v>35</v>
      </c>
      <c r="J25" s="4" t="s">
        <v>36</v>
      </c>
      <c r="K25" s="62">
        <f>LOOKUP(J$3:J$50,'TABLE DE VALEURS'!$A$1:$B$132)</f>
        <v>0</v>
      </c>
      <c r="L25" s="4"/>
      <c r="M25" s="4" t="s">
        <v>36</v>
      </c>
      <c r="N25" s="62">
        <f>LOOKUP(M$3:M$50,'TABLE DE VALEURS'!$A$1:$B$132)</f>
        <v>0</v>
      </c>
      <c r="O25" s="4" t="s">
        <v>35</v>
      </c>
      <c r="P25" s="4" t="s">
        <v>36</v>
      </c>
      <c r="Q25" s="7">
        <f>LOOKUP(P$3:P$50,'TABLE DE VALEURS'!$A$1:$B$132)</f>
        <v>0</v>
      </c>
      <c r="R25" s="16">
        <f t="shared" si="2"/>
        <v>110</v>
      </c>
      <c r="S25" s="76">
        <f t="shared" si="3"/>
        <v>23</v>
      </c>
    </row>
    <row r="26" spans="1:19" x14ac:dyDescent="0.25">
      <c r="A26" s="4" t="s">
        <v>135</v>
      </c>
      <c r="B26" s="60" t="s">
        <v>136</v>
      </c>
      <c r="C26" s="4" t="s">
        <v>137</v>
      </c>
      <c r="D26" s="60" t="s">
        <v>52</v>
      </c>
      <c r="E26" s="1" t="s">
        <v>277</v>
      </c>
      <c r="F26" s="60" t="s">
        <v>88</v>
      </c>
      <c r="G26" s="4">
        <v>21</v>
      </c>
      <c r="H26" s="60">
        <f>LOOKUP(G$3:G$50,'TABLE DE VALEURS'!$A$1:$B$132)</f>
        <v>109</v>
      </c>
      <c r="I26" s="4"/>
      <c r="J26" s="4" t="s">
        <v>36</v>
      </c>
      <c r="K26" s="62">
        <f>LOOKUP(J$3:J$50,'TABLE DE VALEURS'!$A$1:$B$132)</f>
        <v>0</v>
      </c>
      <c r="L26" s="4"/>
      <c r="M26" s="4" t="s">
        <v>36</v>
      </c>
      <c r="N26" s="62">
        <f>LOOKUP(M$3:M$50,'TABLE DE VALEURS'!$A$1:$B$132)</f>
        <v>0</v>
      </c>
      <c r="O26" s="4"/>
      <c r="P26" s="4" t="s">
        <v>36</v>
      </c>
      <c r="Q26" s="7">
        <f>LOOKUP(P$3:P$50,'TABLE DE VALEURS'!$A$1:$B$132)</f>
        <v>0</v>
      </c>
      <c r="R26" s="16">
        <f t="shared" si="2"/>
        <v>109</v>
      </c>
      <c r="S26" s="76">
        <f t="shared" si="3"/>
        <v>24</v>
      </c>
    </row>
    <row r="27" spans="1:19" x14ac:dyDescent="0.25">
      <c r="A27" s="4" t="s">
        <v>138</v>
      </c>
      <c r="B27" s="60" t="s">
        <v>139</v>
      </c>
      <c r="C27" s="4" t="s">
        <v>34</v>
      </c>
      <c r="D27" s="60" t="s">
        <v>52</v>
      </c>
      <c r="E27" s="1" t="s">
        <v>277</v>
      </c>
      <c r="F27" s="60" t="s">
        <v>88</v>
      </c>
      <c r="G27" s="4">
        <v>22</v>
      </c>
      <c r="H27" s="60">
        <f>LOOKUP(G$3:G$50,'TABLE DE VALEURS'!$A$1:$B$132)</f>
        <v>108</v>
      </c>
      <c r="I27" s="4" t="s">
        <v>88</v>
      </c>
      <c r="J27" s="4" t="s">
        <v>36</v>
      </c>
      <c r="K27" s="62">
        <f>LOOKUP(J$3:J$50,'TABLE DE VALEURS'!$A$1:$B$132)</f>
        <v>0</v>
      </c>
      <c r="L27" s="4" t="s">
        <v>88</v>
      </c>
      <c r="M27" s="4" t="s">
        <v>36</v>
      </c>
      <c r="N27" s="62">
        <f>LOOKUP(M$3:M$50,'TABLE DE VALEURS'!$A$1:$B$132)</f>
        <v>0</v>
      </c>
      <c r="O27" s="4" t="s">
        <v>88</v>
      </c>
      <c r="P27" s="4" t="s">
        <v>36</v>
      </c>
      <c r="Q27" s="7">
        <f>LOOKUP(P$3:P$50,'TABLE DE VALEURS'!$A$1:$B$132)</f>
        <v>0</v>
      </c>
      <c r="R27" s="16">
        <f t="shared" si="2"/>
        <v>108</v>
      </c>
      <c r="S27" s="76">
        <f t="shared" si="3"/>
        <v>25</v>
      </c>
    </row>
    <row r="28" spans="1:19" x14ac:dyDescent="0.25">
      <c r="A28" s="4" t="s">
        <v>140</v>
      </c>
      <c r="B28" s="60" t="s">
        <v>285</v>
      </c>
      <c r="C28" s="4" t="s">
        <v>275</v>
      </c>
      <c r="D28" s="60" t="s">
        <v>52</v>
      </c>
      <c r="E28" s="1" t="s">
        <v>277</v>
      </c>
      <c r="F28" s="60" t="s">
        <v>88</v>
      </c>
      <c r="G28" s="4">
        <v>23</v>
      </c>
      <c r="H28" s="60">
        <f>LOOKUP(G$3:G$50,'TABLE DE VALEURS'!$A$1:$B$132)</f>
        <v>107</v>
      </c>
      <c r="I28" s="4" t="s">
        <v>88</v>
      </c>
      <c r="J28" s="4" t="s">
        <v>36</v>
      </c>
      <c r="K28" s="62">
        <f>LOOKUP(J$3:J$50,'TABLE DE VALEURS'!$A$1:$B$132)</f>
        <v>0</v>
      </c>
      <c r="L28" s="4" t="s">
        <v>88</v>
      </c>
      <c r="M28" s="4" t="s">
        <v>36</v>
      </c>
      <c r="N28" s="62">
        <f>LOOKUP(M$3:M$50,'TABLE DE VALEURS'!$A$1:$B$132)</f>
        <v>0</v>
      </c>
      <c r="O28" s="4" t="s">
        <v>88</v>
      </c>
      <c r="P28" s="4" t="s">
        <v>36</v>
      </c>
      <c r="Q28" s="7">
        <f>LOOKUP(P$3:P$50,'TABLE DE VALEURS'!$A$1:$B$132)</f>
        <v>0</v>
      </c>
      <c r="R28" s="16">
        <f t="shared" si="2"/>
        <v>107</v>
      </c>
      <c r="S28" s="76">
        <f t="shared" si="3"/>
        <v>26</v>
      </c>
    </row>
    <row r="29" spans="1:19" x14ac:dyDescent="0.25">
      <c r="A29" s="4" t="s">
        <v>143</v>
      </c>
      <c r="B29" s="60" t="s">
        <v>286</v>
      </c>
      <c r="C29" s="4" t="s">
        <v>275</v>
      </c>
      <c r="D29" s="61" t="s">
        <v>52</v>
      </c>
      <c r="E29" s="1" t="s">
        <v>277</v>
      </c>
      <c r="F29" s="61" t="s">
        <v>88</v>
      </c>
      <c r="G29" s="54" t="s">
        <v>36</v>
      </c>
      <c r="H29" s="61">
        <f>LOOKUP(G$3:G$50,'TABLE DE VALEURS'!$A$1:$B$132)</f>
        <v>0</v>
      </c>
      <c r="I29" s="54" t="s">
        <v>88</v>
      </c>
      <c r="J29" s="54" t="s">
        <v>36</v>
      </c>
      <c r="K29" s="63">
        <f>LOOKUP(J$3:J$50,'TABLE DE VALEURS'!$A$1:$B$132)</f>
        <v>0</v>
      </c>
      <c r="L29" s="54" t="s">
        <v>88</v>
      </c>
      <c r="M29" s="54" t="s">
        <v>36</v>
      </c>
      <c r="N29" s="63">
        <f>LOOKUP(M$3:M$50,'TABLE DE VALEURS'!$A$1:$B$132)</f>
        <v>0</v>
      </c>
      <c r="O29" s="54" t="s">
        <v>88</v>
      </c>
      <c r="P29" s="54" t="s">
        <v>36</v>
      </c>
      <c r="Q29" s="55">
        <f>LOOKUP(P$3:P$50,'TABLE DE VALEURS'!$A$1:$B$132)</f>
        <v>0</v>
      </c>
      <c r="R29" s="77">
        <f t="shared" si="2"/>
        <v>0</v>
      </c>
      <c r="S29" s="78">
        <f t="shared" si="3"/>
        <v>27</v>
      </c>
    </row>
    <row r="30" spans="1:19" x14ac:dyDescent="0.25">
      <c r="A30" s="54" t="s">
        <v>144</v>
      </c>
      <c r="B30" s="61" t="s">
        <v>145</v>
      </c>
      <c r="C30" s="54" t="s">
        <v>54</v>
      </c>
      <c r="D30" s="60" t="s">
        <v>52</v>
      </c>
      <c r="E30" s="1" t="s">
        <v>277</v>
      </c>
      <c r="F30" s="60" t="s">
        <v>88</v>
      </c>
      <c r="G30" s="4" t="s">
        <v>36</v>
      </c>
      <c r="H30" s="60">
        <f>LOOKUP(G$3:G$50,'TABLE DE VALEURS'!$A$1:$B$132)</f>
        <v>0</v>
      </c>
      <c r="I30" s="4" t="s">
        <v>88</v>
      </c>
      <c r="J30" s="4" t="s">
        <v>36</v>
      </c>
      <c r="K30" s="62">
        <f>LOOKUP(J$3:J$50,'TABLE DE VALEURS'!$A$1:$B$132)</f>
        <v>0</v>
      </c>
      <c r="L30" s="4" t="s">
        <v>88</v>
      </c>
      <c r="M30" s="4" t="s">
        <v>36</v>
      </c>
      <c r="N30" s="62">
        <f>LOOKUP(M$3:M$50,'TABLE DE VALEURS'!$A$1:$B$132)</f>
        <v>0</v>
      </c>
      <c r="O30" s="4" t="s">
        <v>88</v>
      </c>
      <c r="P30" s="4" t="s">
        <v>36</v>
      </c>
      <c r="Q30" s="3">
        <f>LOOKUP(P$3:P$50,'TABLE DE VALEURS'!$A$1:$B$132)</f>
        <v>0</v>
      </c>
      <c r="R30" s="16">
        <f t="shared" si="2"/>
        <v>0</v>
      </c>
      <c r="S30" s="76">
        <f t="shared" si="3"/>
        <v>27</v>
      </c>
    </row>
    <row r="31" spans="1:19" x14ac:dyDescent="0.25">
      <c r="A31" s="4" t="s">
        <v>147</v>
      </c>
      <c r="B31" s="60" t="s">
        <v>148</v>
      </c>
      <c r="C31" s="4" t="s">
        <v>43</v>
      </c>
      <c r="D31" s="60" t="s">
        <v>52</v>
      </c>
      <c r="E31" s="1" t="s">
        <v>277</v>
      </c>
      <c r="F31" s="60" t="s">
        <v>88</v>
      </c>
      <c r="G31" s="4" t="s">
        <v>36</v>
      </c>
      <c r="H31" s="60">
        <f>LOOKUP(G$3:G$50,'TABLE DE VALEURS'!$A$1:$B$132)</f>
        <v>0</v>
      </c>
      <c r="I31" s="4" t="s">
        <v>88</v>
      </c>
      <c r="J31" s="4" t="s">
        <v>36</v>
      </c>
      <c r="K31" s="64">
        <f>LOOKUP(J$3:J$50,'TABLE DE VALEURS'!$A$1:$B$132)</f>
        <v>0</v>
      </c>
      <c r="L31" s="4" t="s">
        <v>88</v>
      </c>
      <c r="M31" s="4" t="s">
        <v>36</v>
      </c>
      <c r="N31" s="64">
        <f>LOOKUP(M$3:M$50,'TABLE DE VALEURS'!$A$1:$B$132)</f>
        <v>0</v>
      </c>
      <c r="O31" s="4" t="s">
        <v>88</v>
      </c>
      <c r="P31" s="4" t="s">
        <v>36</v>
      </c>
      <c r="Q31" s="56">
        <f>LOOKUP(P$3:P$50,'TABLE DE VALEURS'!$A$1:$B$132)</f>
        <v>0</v>
      </c>
      <c r="R31" s="16">
        <f t="shared" si="2"/>
        <v>0</v>
      </c>
      <c r="S31" s="76">
        <f t="shared" si="3"/>
        <v>27</v>
      </c>
    </row>
    <row r="32" spans="1:19" x14ac:dyDescent="0.25">
      <c r="A32" s="4" t="s">
        <v>149</v>
      </c>
      <c r="B32" s="60" t="s">
        <v>150</v>
      </c>
      <c r="C32" s="4" t="s">
        <v>94</v>
      </c>
      <c r="D32" s="60" t="s">
        <v>52</v>
      </c>
      <c r="E32" s="1" t="s">
        <v>277</v>
      </c>
      <c r="F32" s="60" t="s">
        <v>88</v>
      </c>
      <c r="G32" s="4" t="s">
        <v>36</v>
      </c>
      <c r="H32" s="60">
        <f>LOOKUP(G$3:G$50,'TABLE DE VALEURS'!$A$1:$B$132)</f>
        <v>0</v>
      </c>
      <c r="I32" s="4" t="s">
        <v>88</v>
      </c>
      <c r="J32" s="4" t="s">
        <v>36</v>
      </c>
      <c r="K32" s="64">
        <f>LOOKUP(J$3:J$50,'TABLE DE VALEURS'!$A$1:$B$132)</f>
        <v>0</v>
      </c>
      <c r="L32" s="4" t="s">
        <v>88</v>
      </c>
      <c r="M32" s="4" t="s">
        <v>36</v>
      </c>
      <c r="N32" s="64">
        <f>LOOKUP(M$3:M$50,'TABLE DE VALEURS'!$A$1:$B$132)</f>
        <v>0</v>
      </c>
      <c r="O32" s="4" t="s">
        <v>88</v>
      </c>
      <c r="P32" s="4" t="s">
        <v>36</v>
      </c>
      <c r="Q32" s="56">
        <f>LOOKUP(P$3:P$50,'TABLE DE VALEURS'!$A$1:$B$132)</f>
        <v>0</v>
      </c>
      <c r="R32" s="16">
        <f t="shared" si="2"/>
        <v>0</v>
      </c>
      <c r="S32" s="76">
        <f t="shared" si="3"/>
        <v>27</v>
      </c>
    </row>
    <row r="33" spans="1:19" x14ac:dyDescent="0.25">
      <c r="A33" s="4"/>
      <c r="B33" s="60"/>
      <c r="C33" s="4"/>
      <c r="D33" s="60"/>
      <c r="E33" s="1"/>
      <c r="F33" s="60"/>
      <c r="G33" s="4" t="s">
        <v>36</v>
      </c>
      <c r="H33" s="60">
        <f>LOOKUP(G$3:G$50,'TABLE DE VALEURS'!$A$1:$B$132)</f>
        <v>0</v>
      </c>
      <c r="I33" s="4"/>
      <c r="J33" s="4" t="s">
        <v>36</v>
      </c>
      <c r="K33" s="64">
        <f>LOOKUP(J$3:J$50,'TABLE DE VALEURS'!$A$1:$B$132)</f>
        <v>0</v>
      </c>
      <c r="L33" s="4"/>
      <c r="M33" s="4" t="s">
        <v>36</v>
      </c>
      <c r="N33" s="64">
        <f>LOOKUP(M$3:M$50,'TABLE DE VALEURS'!$A$1:$B$132)</f>
        <v>0</v>
      </c>
      <c r="O33" s="4"/>
      <c r="P33" s="4" t="s">
        <v>36</v>
      </c>
      <c r="Q33" s="56">
        <f>LOOKUP(P$3:P$50,'TABLE DE VALEURS'!$A$1:$B$132)</f>
        <v>0</v>
      </c>
      <c r="R33" s="16">
        <f t="shared" si="2"/>
        <v>0</v>
      </c>
      <c r="S33" s="76">
        <f t="shared" si="3"/>
        <v>27</v>
      </c>
    </row>
    <row r="34" spans="1:19" x14ac:dyDescent="0.25">
      <c r="A34" s="4"/>
      <c r="B34" s="60"/>
      <c r="C34" s="4"/>
      <c r="D34" s="60"/>
      <c r="E34" s="4"/>
      <c r="F34" s="60"/>
      <c r="G34" s="4" t="s">
        <v>36</v>
      </c>
      <c r="H34" s="60">
        <f>LOOKUP(G$3:G$50,'TABLE DE VALEURS'!$A$1:$B$132)</f>
        <v>0</v>
      </c>
      <c r="I34" s="4"/>
      <c r="J34" s="4" t="s">
        <v>36</v>
      </c>
      <c r="K34" s="64">
        <f>LOOKUP(J$3:J$50,'TABLE DE VALEURS'!$A$1:$B$132)</f>
        <v>0</v>
      </c>
      <c r="L34" s="4"/>
      <c r="M34" s="4" t="s">
        <v>36</v>
      </c>
      <c r="N34" s="64">
        <f>LOOKUP(M$3:M$50,'TABLE DE VALEURS'!$A$1:$B$132)</f>
        <v>0</v>
      </c>
      <c r="O34" s="4"/>
      <c r="P34" s="4" t="s">
        <v>36</v>
      </c>
      <c r="Q34" s="56">
        <f>LOOKUP(P$3:P$50,'TABLE DE VALEURS'!$A$1:$B$132)</f>
        <v>0</v>
      </c>
      <c r="R34" s="14">
        <f t="shared" ref="R34:R50" si="4">H34+1.5*K34+N34+2*Q34</f>
        <v>0</v>
      </c>
      <c r="S34" s="70">
        <f t="shared" si="1"/>
        <v>27</v>
      </c>
    </row>
    <row r="35" spans="1:19" x14ac:dyDescent="0.25">
      <c r="A35" s="4"/>
      <c r="B35" s="60"/>
      <c r="C35" s="4"/>
      <c r="D35" s="60"/>
      <c r="E35" s="4"/>
      <c r="F35" s="60"/>
      <c r="G35" s="4" t="s">
        <v>36</v>
      </c>
      <c r="H35" s="60">
        <f>LOOKUP(G$3:G$50,'TABLE DE VALEURS'!$A$1:$B$132)</f>
        <v>0</v>
      </c>
      <c r="I35" s="4"/>
      <c r="J35" s="4" t="s">
        <v>36</v>
      </c>
      <c r="K35" s="64">
        <f>LOOKUP(J$3:J$50,'TABLE DE VALEURS'!$A$1:$B$132)</f>
        <v>0</v>
      </c>
      <c r="L35" s="4"/>
      <c r="M35" s="4" t="s">
        <v>36</v>
      </c>
      <c r="N35" s="64">
        <f>LOOKUP(M$3:M$50,'TABLE DE VALEURS'!$A$1:$B$132)</f>
        <v>0</v>
      </c>
      <c r="O35" s="4"/>
      <c r="P35" s="4" t="s">
        <v>36</v>
      </c>
      <c r="Q35" s="56">
        <f>LOOKUP(P$3:P$50,'TABLE DE VALEURS'!$A$1:$B$132)</f>
        <v>0</v>
      </c>
      <c r="R35" s="14">
        <f t="shared" si="4"/>
        <v>0</v>
      </c>
      <c r="S35" s="70">
        <f t="shared" si="1"/>
        <v>27</v>
      </c>
    </row>
    <row r="36" spans="1:19" x14ac:dyDescent="0.25">
      <c r="A36" s="4"/>
      <c r="B36" s="60"/>
      <c r="C36" s="4"/>
      <c r="D36" s="60"/>
      <c r="E36" s="4"/>
      <c r="F36" s="60"/>
      <c r="G36" s="4" t="s">
        <v>36</v>
      </c>
      <c r="H36" s="60">
        <f>LOOKUP(G$3:G$50,'TABLE DE VALEURS'!$A$1:$B$132)</f>
        <v>0</v>
      </c>
      <c r="I36" s="4"/>
      <c r="J36" s="4" t="s">
        <v>36</v>
      </c>
      <c r="K36" s="64">
        <f>LOOKUP(J$3:J$50,'TABLE DE VALEURS'!$A$1:$B$132)</f>
        <v>0</v>
      </c>
      <c r="L36" s="4"/>
      <c r="M36" s="4" t="s">
        <v>36</v>
      </c>
      <c r="N36" s="64">
        <f>LOOKUP(M$3:M$50,'TABLE DE VALEURS'!$A$1:$B$132)</f>
        <v>0</v>
      </c>
      <c r="O36" s="4"/>
      <c r="P36" s="4" t="s">
        <v>36</v>
      </c>
      <c r="Q36" s="56">
        <f>LOOKUP(P$3:P$50,'TABLE DE VALEURS'!$A$1:$B$132)</f>
        <v>0</v>
      </c>
      <c r="R36" s="14">
        <f t="shared" si="4"/>
        <v>0</v>
      </c>
      <c r="S36" s="70">
        <f t="shared" si="1"/>
        <v>27</v>
      </c>
    </row>
    <row r="37" spans="1:19" x14ac:dyDescent="0.25">
      <c r="A37" s="4"/>
      <c r="B37" s="60"/>
      <c r="C37" s="4"/>
      <c r="D37" s="60"/>
      <c r="E37" s="4"/>
      <c r="F37" s="60"/>
      <c r="G37" s="4" t="s">
        <v>36</v>
      </c>
      <c r="H37" s="60">
        <f>LOOKUP(G$3:G$50,'TABLE DE VALEURS'!$A$1:$B$132)</f>
        <v>0</v>
      </c>
      <c r="I37" s="4"/>
      <c r="J37" s="4" t="s">
        <v>36</v>
      </c>
      <c r="K37" s="64">
        <f>LOOKUP(J$3:J$50,'TABLE DE VALEURS'!$A$1:$B$132)</f>
        <v>0</v>
      </c>
      <c r="L37" s="4"/>
      <c r="M37" s="4" t="s">
        <v>36</v>
      </c>
      <c r="N37" s="64">
        <f>LOOKUP(M$3:M$50,'TABLE DE VALEURS'!$A$1:$B$132)</f>
        <v>0</v>
      </c>
      <c r="O37" s="4"/>
      <c r="P37" s="4" t="s">
        <v>36</v>
      </c>
      <c r="Q37" s="56">
        <f>LOOKUP(P$3:P$50,'TABLE DE VALEURS'!$A$1:$B$132)</f>
        <v>0</v>
      </c>
      <c r="R37" s="14">
        <f t="shared" si="4"/>
        <v>0</v>
      </c>
      <c r="S37" s="70">
        <f t="shared" si="1"/>
        <v>27</v>
      </c>
    </row>
    <row r="38" spans="1:19" x14ac:dyDescent="0.25">
      <c r="A38" s="4"/>
      <c r="B38" s="60"/>
      <c r="C38" s="4"/>
      <c r="D38" s="60"/>
      <c r="E38" s="4"/>
      <c r="F38" s="60"/>
      <c r="G38" s="4" t="s">
        <v>36</v>
      </c>
      <c r="H38" s="60">
        <f>LOOKUP(G$3:G$50,'TABLE DE VALEURS'!$A$1:$B$132)</f>
        <v>0</v>
      </c>
      <c r="I38" s="4"/>
      <c r="J38" s="4" t="s">
        <v>36</v>
      </c>
      <c r="K38" s="64">
        <f>LOOKUP(J$3:J$50,'TABLE DE VALEURS'!$A$1:$B$132)</f>
        <v>0</v>
      </c>
      <c r="L38" s="4"/>
      <c r="M38" s="4" t="s">
        <v>36</v>
      </c>
      <c r="N38" s="64">
        <f>LOOKUP(M$3:M$50,'TABLE DE VALEURS'!$A$1:$B$132)</f>
        <v>0</v>
      </c>
      <c r="O38" s="4"/>
      <c r="P38" s="4" t="s">
        <v>36</v>
      </c>
      <c r="Q38" s="56">
        <f>LOOKUP(P$3:P$50,'TABLE DE VALEURS'!$A$1:$B$132)</f>
        <v>0</v>
      </c>
      <c r="R38" s="14">
        <f t="shared" si="4"/>
        <v>0</v>
      </c>
      <c r="S38" s="70">
        <f t="shared" si="1"/>
        <v>27</v>
      </c>
    </row>
    <row r="39" spans="1:19" x14ac:dyDescent="0.25">
      <c r="A39" s="4"/>
      <c r="B39" s="60"/>
      <c r="C39" s="4"/>
      <c r="D39" s="60"/>
      <c r="E39" s="4"/>
      <c r="F39" s="60"/>
      <c r="G39" s="4" t="s">
        <v>36</v>
      </c>
      <c r="H39" s="60">
        <f>LOOKUP(G$3:G$50,'TABLE DE VALEURS'!$A$1:$B$132)</f>
        <v>0</v>
      </c>
      <c r="I39" s="4"/>
      <c r="J39" s="4" t="s">
        <v>36</v>
      </c>
      <c r="K39" s="64">
        <f>LOOKUP(J$3:J$50,'TABLE DE VALEURS'!$A$1:$B$132)</f>
        <v>0</v>
      </c>
      <c r="L39" s="4"/>
      <c r="M39" s="4" t="s">
        <v>36</v>
      </c>
      <c r="N39" s="64">
        <f>LOOKUP(M$3:M$50,'TABLE DE VALEURS'!$A$1:$B$132)</f>
        <v>0</v>
      </c>
      <c r="O39" s="4"/>
      <c r="P39" s="4" t="s">
        <v>36</v>
      </c>
      <c r="Q39" s="56">
        <f>LOOKUP(P$3:P$50,'TABLE DE VALEURS'!$A$1:$B$132)</f>
        <v>0</v>
      </c>
      <c r="R39" s="14">
        <f t="shared" si="4"/>
        <v>0</v>
      </c>
      <c r="S39" s="70">
        <f t="shared" si="1"/>
        <v>27</v>
      </c>
    </row>
    <row r="40" spans="1:19" x14ac:dyDescent="0.25">
      <c r="A40" s="4"/>
      <c r="B40" s="60"/>
      <c r="C40" s="4"/>
      <c r="D40" s="60"/>
      <c r="E40" s="4"/>
      <c r="F40" s="60"/>
      <c r="G40" s="4" t="s">
        <v>36</v>
      </c>
      <c r="H40" s="60">
        <f>LOOKUP(G$3:G$50,'TABLE DE VALEURS'!$A$1:$B$132)</f>
        <v>0</v>
      </c>
      <c r="I40" s="4"/>
      <c r="J40" s="4" t="s">
        <v>36</v>
      </c>
      <c r="K40" s="64">
        <f>LOOKUP(J$3:J$50,'TABLE DE VALEURS'!$A$1:$B$132)</f>
        <v>0</v>
      </c>
      <c r="L40" s="4"/>
      <c r="M40" s="4" t="s">
        <v>36</v>
      </c>
      <c r="N40" s="64">
        <f>LOOKUP(M$3:M$50,'TABLE DE VALEURS'!$A$1:$B$132)</f>
        <v>0</v>
      </c>
      <c r="O40" s="4"/>
      <c r="P40" s="4" t="s">
        <v>36</v>
      </c>
      <c r="Q40" s="56">
        <f>LOOKUP(P$3:P$50,'TABLE DE VALEURS'!$A$1:$B$132)</f>
        <v>0</v>
      </c>
      <c r="R40" s="14">
        <f t="shared" si="4"/>
        <v>0</v>
      </c>
      <c r="S40" s="70">
        <f t="shared" si="1"/>
        <v>27</v>
      </c>
    </row>
    <row r="41" spans="1:19" x14ac:dyDescent="0.25">
      <c r="A41" s="4"/>
      <c r="B41" s="60"/>
      <c r="C41" s="4"/>
      <c r="D41" s="60"/>
      <c r="E41" s="4"/>
      <c r="F41" s="60"/>
      <c r="G41" s="4" t="s">
        <v>36</v>
      </c>
      <c r="H41" s="60">
        <f>LOOKUP(G$3:G$50,'TABLE DE VALEURS'!$A$1:$B$132)</f>
        <v>0</v>
      </c>
      <c r="I41" s="4"/>
      <c r="J41" s="4" t="s">
        <v>36</v>
      </c>
      <c r="K41" s="64">
        <f>LOOKUP(J$3:J$50,'TABLE DE VALEURS'!$A$1:$B$132)</f>
        <v>0</v>
      </c>
      <c r="L41" s="4"/>
      <c r="M41" s="4" t="s">
        <v>36</v>
      </c>
      <c r="N41" s="64">
        <f>LOOKUP(M$3:M$50,'TABLE DE VALEURS'!$A$1:$B$132)</f>
        <v>0</v>
      </c>
      <c r="O41" s="4"/>
      <c r="P41" s="4" t="s">
        <v>36</v>
      </c>
      <c r="Q41" s="56">
        <f>LOOKUP(P$3:P$50,'TABLE DE VALEURS'!$A$1:$B$132)</f>
        <v>0</v>
      </c>
      <c r="R41" s="14">
        <f t="shared" si="4"/>
        <v>0</v>
      </c>
      <c r="S41" s="70">
        <f t="shared" si="1"/>
        <v>27</v>
      </c>
    </row>
    <row r="42" spans="1:19" x14ac:dyDescent="0.25">
      <c r="A42" s="4"/>
      <c r="B42" s="60"/>
      <c r="C42" s="4"/>
      <c r="D42" s="60"/>
      <c r="E42" s="4"/>
      <c r="F42" s="60"/>
      <c r="G42" s="4" t="s">
        <v>36</v>
      </c>
      <c r="H42" s="60">
        <f>LOOKUP(G$3:G$50,'TABLE DE VALEURS'!$A$1:$B$132)</f>
        <v>0</v>
      </c>
      <c r="I42" s="4"/>
      <c r="J42" s="4" t="s">
        <v>36</v>
      </c>
      <c r="K42" s="64">
        <f>LOOKUP(J$3:J$50,'TABLE DE VALEURS'!$A$1:$B$132)</f>
        <v>0</v>
      </c>
      <c r="L42" s="4"/>
      <c r="M42" s="4" t="s">
        <v>36</v>
      </c>
      <c r="N42" s="64">
        <f>LOOKUP(M$3:M$50,'TABLE DE VALEURS'!$A$1:$B$132)</f>
        <v>0</v>
      </c>
      <c r="O42" s="4"/>
      <c r="P42" s="4" t="s">
        <v>36</v>
      </c>
      <c r="Q42" s="56">
        <f>LOOKUP(P$3:P$50,'TABLE DE VALEURS'!$A$1:$B$132)</f>
        <v>0</v>
      </c>
      <c r="R42" s="14">
        <f t="shared" si="4"/>
        <v>0</v>
      </c>
      <c r="S42" s="70">
        <f t="shared" si="1"/>
        <v>27</v>
      </c>
    </row>
    <row r="43" spans="1:19" x14ac:dyDescent="0.25">
      <c r="A43" s="4"/>
      <c r="B43" s="60"/>
      <c r="C43" s="4"/>
      <c r="D43" s="60"/>
      <c r="E43" s="4"/>
      <c r="F43" s="60"/>
      <c r="G43" s="4" t="s">
        <v>36</v>
      </c>
      <c r="H43" s="60">
        <f>LOOKUP(G$3:G$50,'TABLE DE VALEURS'!$A$1:$B$132)</f>
        <v>0</v>
      </c>
      <c r="I43" s="4"/>
      <c r="J43" s="4" t="s">
        <v>36</v>
      </c>
      <c r="K43" s="64">
        <f>LOOKUP(J$3:J$50,'TABLE DE VALEURS'!$A$1:$B$132)</f>
        <v>0</v>
      </c>
      <c r="L43" s="4"/>
      <c r="M43" s="4" t="s">
        <v>36</v>
      </c>
      <c r="N43" s="64">
        <f>LOOKUP(M$3:M$50,'TABLE DE VALEURS'!$A$1:$B$132)</f>
        <v>0</v>
      </c>
      <c r="O43" s="4"/>
      <c r="P43" s="4" t="s">
        <v>36</v>
      </c>
      <c r="Q43" s="56">
        <f>LOOKUP(P$3:P$50,'TABLE DE VALEURS'!$A$1:$B$132)</f>
        <v>0</v>
      </c>
      <c r="R43" s="14">
        <f t="shared" si="4"/>
        <v>0</v>
      </c>
      <c r="S43" s="70">
        <f t="shared" si="1"/>
        <v>27</v>
      </c>
    </row>
    <row r="44" spans="1:19" x14ac:dyDescent="0.25">
      <c r="A44" s="4"/>
      <c r="B44" s="60"/>
      <c r="C44" s="4"/>
      <c r="D44" s="60"/>
      <c r="E44" s="4"/>
      <c r="F44" s="60"/>
      <c r="G44" s="4" t="s">
        <v>36</v>
      </c>
      <c r="H44" s="60">
        <f>LOOKUP(G$3:G$50,'TABLE DE VALEURS'!$A$1:$B$132)</f>
        <v>0</v>
      </c>
      <c r="I44" s="4"/>
      <c r="J44" s="4" t="s">
        <v>36</v>
      </c>
      <c r="K44" s="64">
        <f>LOOKUP(J$3:J$50,'TABLE DE VALEURS'!$A$1:$B$132)</f>
        <v>0</v>
      </c>
      <c r="L44" s="4"/>
      <c r="M44" s="4" t="s">
        <v>36</v>
      </c>
      <c r="N44" s="64">
        <f>LOOKUP(M$3:M$50,'TABLE DE VALEURS'!$A$1:$B$132)</f>
        <v>0</v>
      </c>
      <c r="O44" s="4"/>
      <c r="P44" s="4" t="s">
        <v>36</v>
      </c>
      <c r="Q44" s="56">
        <f>LOOKUP(P$3:P$50,'TABLE DE VALEURS'!$A$1:$B$132)</f>
        <v>0</v>
      </c>
      <c r="R44" s="14">
        <f t="shared" si="4"/>
        <v>0</v>
      </c>
      <c r="S44" s="70">
        <f t="shared" si="1"/>
        <v>27</v>
      </c>
    </row>
    <row r="45" spans="1:19" x14ac:dyDescent="0.25">
      <c r="A45" s="4"/>
      <c r="B45" s="60"/>
      <c r="C45" s="4"/>
      <c r="D45" s="60"/>
      <c r="E45" s="4"/>
      <c r="F45" s="60"/>
      <c r="G45" s="4" t="s">
        <v>36</v>
      </c>
      <c r="H45" s="60">
        <f>LOOKUP(G$3:G$50,'TABLE DE VALEURS'!$A$1:$B$132)</f>
        <v>0</v>
      </c>
      <c r="I45" s="4"/>
      <c r="J45" s="4" t="s">
        <v>36</v>
      </c>
      <c r="K45" s="64">
        <f>LOOKUP(J$3:J$50,'TABLE DE VALEURS'!$A$1:$B$132)</f>
        <v>0</v>
      </c>
      <c r="L45" s="4"/>
      <c r="M45" s="4" t="s">
        <v>36</v>
      </c>
      <c r="N45" s="64">
        <f>LOOKUP(M$3:M$50,'TABLE DE VALEURS'!$A$1:$B$132)</f>
        <v>0</v>
      </c>
      <c r="O45" s="4"/>
      <c r="P45" s="4" t="s">
        <v>36</v>
      </c>
      <c r="Q45" s="56">
        <f>LOOKUP(P$3:P$50,'TABLE DE VALEURS'!$A$1:$B$132)</f>
        <v>0</v>
      </c>
      <c r="R45" s="14">
        <f t="shared" si="4"/>
        <v>0</v>
      </c>
      <c r="S45" s="70">
        <f t="shared" si="1"/>
        <v>27</v>
      </c>
    </row>
    <row r="46" spans="1:19" x14ac:dyDescent="0.25">
      <c r="A46" s="4"/>
      <c r="B46" s="60"/>
      <c r="C46" s="4"/>
      <c r="D46" s="60"/>
      <c r="E46" s="4"/>
      <c r="F46" s="60"/>
      <c r="G46" s="4" t="s">
        <v>36</v>
      </c>
      <c r="H46" s="60">
        <f>LOOKUP(G$3:G$50,'TABLE DE VALEURS'!$A$1:$B$132)</f>
        <v>0</v>
      </c>
      <c r="I46" s="4"/>
      <c r="J46" s="4" t="s">
        <v>36</v>
      </c>
      <c r="K46" s="64">
        <f>LOOKUP(J$3:J$50,'TABLE DE VALEURS'!$A$1:$B$132)</f>
        <v>0</v>
      </c>
      <c r="L46" s="4"/>
      <c r="M46" s="4" t="s">
        <v>36</v>
      </c>
      <c r="N46" s="64">
        <f>LOOKUP(M$3:M$50,'TABLE DE VALEURS'!$A$1:$B$132)</f>
        <v>0</v>
      </c>
      <c r="O46" s="4"/>
      <c r="P46" s="4" t="s">
        <v>36</v>
      </c>
      <c r="Q46" s="56">
        <f>LOOKUP(P$3:P$50,'TABLE DE VALEURS'!$A$1:$B$132)</f>
        <v>0</v>
      </c>
      <c r="R46" s="14">
        <f t="shared" si="4"/>
        <v>0</v>
      </c>
      <c r="S46" s="70">
        <f t="shared" si="1"/>
        <v>27</v>
      </c>
    </row>
    <row r="47" spans="1:19" x14ac:dyDescent="0.25">
      <c r="A47" s="4"/>
      <c r="B47" s="60"/>
      <c r="C47" s="4"/>
      <c r="D47" s="60"/>
      <c r="E47" s="4"/>
      <c r="F47" s="60"/>
      <c r="G47" s="4" t="s">
        <v>36</v>
      </c>
      <c r="H47" s="60">
        <f>LOOKUP(G$3:G$50,'TABLE DE VALEURS'!$A$1:$B$132)</f>
        <v>0</v>
      </c>
      <c r="I47" s="4"/>
      <c r="J47" s="4" t="s">
        <v>36</v>
      </c>
      <c r="K47" s="64">
        <f>LOOKUP(J$3:J$50,'TABLE DE VALEURS'!$A$1:$B$132)</f>
        <v>0</v>
      </c>
      <c r="L47" s="4"/>
      <c r="M47" s="4" t="s">
        <v>36</v>
      </c>
      <c r="N47" s="64">
        <f>LOOKUP(M$3:M$50,'TABLE DE VALEURS'!$A$1:$B$132)</f>
        <v>0</v>
      </c>
      <c r="O47" s="4"/>
      <c r="P47" s="4" t="s">
        <v>36</v>
      </c>
      <c r="Q47" s="56">
        <f>LOOKUP(P$3:P$50,'TABLE DE VALEURS'!$A$1:$B$132)</f>
        <v>0</v>
      </c>
      <c r="R47" s="14">
        <f t="shared" si="4"/>
        <v>0</v>
      </c>
      <c r="S47" s="70">
        <f t="shared" si="1"/>
        <v>27</v>
      </c>
    </row>
    <row r="48" spans="1:19" x14ac:dyDescent="0.25">
      <c r="A48" s="4"/>
      <c r="B48" s="60"/>
      <c r="C48" s="4"/>
      <c r="D48" s="60"/>
      <c r="E48" s="4"/>
      <c r="F48" s="60"/>
      <c r="G48" s="4" t="s">
        <v>36</v>
      </c>
      <c r="H48" s="60">
        <f>LOOKUP(G$3:G$50,'TABLE DE VALEURS'!$A$1:$B$132)</f>
        <v>0</v>
      </c>
      <c r="I48" s="4"/>
      <c r="J48" s="4" t="s">
        <v>36</v>
      </c>
      <c r="K48" s="64">
        <f>LOOKUP(J$3:J$50,'TABLE DE VALEURS'!$A$1:$B$132)</f>
        <v>0</v>
      </c>
      <c r="L48" s="4"/>
      <c r="M48" s="4" t="s">
        <v>36</v>
      </c>
      <c r="N48" s="64">
        <f>LOOKUP(M$3:M$50,'TABLE DE VALEURS'!$A$1:$B$132)</f>
        <v>0</v>
      </c>
      <c r="O48" s="4"/>
      <c r="P48" s="4" t="s">
        <v>36</v>
      </c>
      <c r="Q48" s="56">
        <f>LOOKUP(P$3:P$50,'TABLE DE VALEURS'!$A$1:$B$132)</f>
        <v>0</v>
      </c>
      <c r="R48" s="14">
        <f t="shared" si="4"/>
        <v>0</v>
      </c>
      <c r="S48" s="70">
        <f t="shared" si="1"/>
        <v>27</v>
      </c>
    </row>
    <row r="49" spans="1:19" x14ac:dyDescent="0.25">
      <c r="A49" s="4"/>
      <c r="B49" s="60"/>
      <c r="C49" s="4"/>
      <c r="D49" s="60"/>
      <c r="E49" s="4"/>
      <c r="F49" s="60"/>
      <c r="G49" s="4" t="s">
        <v>36</v>
      </c>
      <c r="H49" s="60">
        <f>LOOKUP(G$3:G$50,'TABLE DE VALEURS'!$A$1:$B$132)</f>
        <v>0</v>
      </c>
      <c r="I49" s="4"/>
      <c r="J49" s="4" t="s">
        <v>36</v>
      </c>
      <c r="K49" s="64">
        <f>LOOKUP(J$3:J$50,'TABLE DE VALEURS'!$A$1:$B$132)</f>
        <v>0</v>
      </c>
      <c r="L49" s="4"/>
      <c r="M49" s="4" t="s">
        <v>36</v>
      </c>
      <c r="N49" s="64">
        <f>LOOKUP(M$3:M$50,'TABLE DE VALEURS'!$A$1:$B$132)</f>
        <v>0</v>
      </c>
      <c r="O49" s="4"/>
      <c r="P49" s="4" t="s">
        <v>36</v>
      </c>
      <c r="Q49" s="56">
        <f>LOOKUP(P$3:P$50,'TABLE DE VALEURS'!$A$1:$B$132)</f>
        <v>0</v>
      </c>
      <c r="R49" s="14">
        <f t="shared" si="4"/>
        <v>0</v>
      </c>
      <c r="S49" s="70">
        <f t="shared" si="1"/>
        <v>27</v>
      </c>
    </row>
    <row r="50" spans="1:19" ht="15.75" thickBot="1" x14ac:dyDescent="0.3">
      <c r="A50" s="5"/>
      <c r="B50" s="67"/>
      <c r="C50" s="5"/>
      <c r="D50" s="67"/>
      <c r="E50" s="5"/>
      <c r="F50" s="67"/>
      <c r="G50" s="5" t="s">
        <v>36</v>
      </c>
      <c r="H50" s="67">
        <f>LOOKUP(G$3:G$50,'TABLE DE VALEURS'!$A$1:$B$132)</f>
        <v>0</v>
      </c>
      <c r="I50" s="5"/>
      <c r="J50" s="5" t="s">
        <v>36</v>
      </c>
      <c r="K50" s="68">
        <f>LOOKUP(J$3:J$50,'TABLE DE VALEURS'!$A$1:$B$132)</f>
        <v>0</v>
      </c>
      <c r="L50" s="5"/>
      <c r="M50" s="5" t="s">
        <v>36</v>
      </c>
      <c r="N50" s="68">
        <f>LOOKUP(M$3:M$50,'TABLE DE VALEURS'!$A$1:$B$132)</f>
        <v>0</v>
      </c>
      <c r="O50" s="5"/>
      <c r="P50" s="5" t="s">
        <v>36</v>
      </c>
      <c r="Q50" s="69">
        <f>LOOKUP(P$3:P$50,'TABLE DE VALEURS'!$A$1:$B$132)</f>
        <v>0</v>
      </c>
      <c r="R50" s="15">
        <f t="shared" si="4"/>
        <v>0</v>
      </c>
      <c r="S50" s="73">
        <f t="shared" si="1"/>
        <v>27</v>
      </c>
    </row>
  </sheetData>
  <sortState ref="A4:S33">
    <sortCondition ref="S4:S33"/>
  </sortState>
  <mergeCells count="11">
    <mergeCell ref="S1:S2"/>
    <mergeCell ref="F1:H1"/>
    <mergeCell ref="I1:K1"/>
    <mergeCell ref="L1:N1"/>
    <mergeCell ref="O1:Q1"/>
    <mergeCell ref="R1:R2"/>
    <mergeCell ref="A1:A2"/>
    <mergeCell ref="B1:B2"/>
    <mergeCell ref="C1:C2"/>
    <mergeCell ref="D1:D2"/>
    <mergeCell ref="E1:E2"/>
  </mergeCells>
  <dataValidations count="2">
    <dataValidation type="list" allowBlank="1" showInputMessage="1" showErrorMessage="1" sqref="C3:C31">
      <formula1>clubs</formula1>
      <formula2>0</formula2>
    </dataValidation>
    <dataValidation type="list" allowBlank="1" showInputMessage="1" showErrorMessage="1" sqref="O3:O31 L3:L31 I3:I31 F3:F31">
      <formula1>"OUI ,NON"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zoomScaleNormal="100" workbookViewId="0">
      <selection activeCell="B14" sqref="B14"/>
    </sheetView>
  </sheetViews>
  <sheetFormatPr baseColWidth="10" defaultColWidth="8.85546875" defaultRowHeight="15" x14ac:dyDescent="0.25"/>
  <cols>
    <col min="1" max="1" width="15" style="2" bestFit="1" customWidth="1"/>
    <col min="2" max="2" width="13.5703125" style="2" bestFit="1" customWidth="1"/>
    <col min="3" max="3" width="33.140625" style="2" bestFit="1" customWidth="1"/>
    <col min="4" max="4" width="14.85546875" style="2" bestFit="1" customWidth="1"/>
    <col min="5" max="5" width="13.5703125" style="2" bestFit="1" customWidth="1"/>
    <col min="6" max="6" width="5.28515625" style="2" bestFit="1" customWidth="1"/>
    <col min="7" max="7" width="8.85546875" style="2"/>
    <col min="8" max="8" width="7.5703125" style="2" bestFit="1" customWidth="1"/>
    <col min="9" max="9" width="5.28515625" style="2" bestFit="1" customWidth="1"/>
    <col min="10" max="10" width="8.85546875" style="2"/>
    <col min="11" max="11" width="7.5703125" style="2" bestFit="1" customWidth="1"/>
    <col min="12" max="12" width="5.85546875" style="2" customWidth="1"/>
    <col min="13" max="13" width="8.85546875" style="2"/>
    <col min="14" max="14" width="7.5703125" style="2" bestFit="1" customWidth="1"/>
    <col min="15" max="15" width="5.28515625" style="2" bestFit="1" customWidth="1"/>
    <col min="16" max="16" width="8.85546875" style="2"/>
    <col min="17" max="17" width="7.5703125" style="2" bestFit="1" customWidth="1"/>
    <col min="18" max="18" width="10.5703125" style="2" customWidth="1"/>
    <col min="19" max="19" width="14.140625" style="2" bestFit="1" customWidth="1"/>
    <col min="20" max="1025" width="10.5703125"/>
  </cols>
  <sheetData>
    <row r="1" spans="1:19" ht="52.9" customHeight="1" thickBot="1" x14ac:dyDescent="0.3">
      <c r="A1" s="102" t="s">
        <v>25</v>
      </c>
      <c r="B1" s="102" t="s">
        <v>26</v>
      </c>
      <c r="C1" s="102" t="s">
        <v>27</v>
      </c>
      <c r="D1" s="102" t="s">
        <v>28</v>
      </c>
      <c r="E1" s="102" t="s">
        <v>2</v>
      </c>
      <c r="F1" s="106" t="s">
        <v>245</v>
      </c>
      <c r="G1" s="107"/>
      <c r="H1" s="108"/>
      <c r="I1" s="106" t="s">
        <v>300</v>
      </c>
      <c r="J1" s="107"/>
      <c r="K1" s="108"/>
      <c r="L1" s="106" t="s">
        <v>244</v>
      </c>
      <c r="M1" s="107"/>
      <c r="N1" s="108"/>
      <c r="O1" s="109" t="s">
        <v>246</v>
      </c>
      <c r="P1" s="110"/>
      <c r="Q1" s="111"/>
      <c r="R1" s="104" t="s">
        <v>29</v>
      </c>
      <c r="S1" s="104" t="s">
        <v>30</v>
      </c>
    </row>
    <row r="2" spans="1:19" ht="14.45" customHeight="1" thickBot="1" x14ac:dyDescent="0.3">
      <c r="A2" s="103"/>
      <c r="B2" s="103"/>
      <c r="C2" s="103"/>
      <c r="D2" s="103"/>
      <c r="E2" s="103"/>
      <c r="F2" s="52"/>
      <c r="G2" s="52" t="s">
        <v>31</v>
      </c>
      <c r="H2" s="52" t="s">
        <v>32</v>
      </c>
      <c r="I2" s="8"/>
      <c r="J2" s="9" t="s">
        <v>31</v>
      </c>
      <c r="K2" s="10" t="s">
        <v>32</v>
      </c>
      <c r="L2" s="8"/>
      <c r="M2" s="12" t="s">
        <v>31</v>
      </c>
      <c r="N2" s="11" t="s">
        <v>32</v>
      </c>
      <c r="O2" s="8"/>
      <c r="P2" s="13" t="s">
        <v>31</v>
      </c>
      <c r="Q2" s="9" t="s">
        <v>32</v>
      </c>
      <c r="R2" s="105"/>
      <c r="S2" s="105"/>
    </row>
    <row r="3" spans="1:19" x14ac:dyDescent="0.25">
      <c r="A3" s="79" t="s">
        <v>151</v>
      </c>
      <c r="B3" s="80" t="s">
        <v>288</v>
      </c>
      <c r="C3" s="57" t="s">
        <v>38</v>
      </c>
      <c r="D3" s="66" t="s">
        <v>10</v>
      </c>
      <c r="E3" s="57" t="s">
        <v>298</v>
      </c>
      <c r="F3" s="66" t="s">
        <v>88</v>
      </c>
      <c r="G3" s="57">
        <v>1</v>
      </c>
      <c r="H3" s="66">
        <f>LOOKUP(G$3:G$45,'TABLE DE VALEURS'!$A$1:$B$132)</f>
        <v>150</v>
      </c>
      <c r="I3" s="53"/>
      <c r="J3" s="57">
        <v>1</v>
      </c>
      <c r="K3" s="65">
        <f>LOOKUP(J$3:J$45,'TABLE DE VALEURS'!$A$1:$B$132)</f>
        <v>150</v>
      </c>
      <c r="L3" s="53"/>
      <c r="M3" s="57">
        <v>3</v>
      </c>
      <c r="N3" s="65">
        <f>LOOKUP(M$3:M$45,'TABLE DE VALEURS'!$A$1:$B$132)</f>
        <v>140</v>
      </c>
      <c r="O3" s="53" t="s">
        <v>35</v>
      </c>
      <c r="P3" s="57">
        <v>1</v>
      </c>
      <c r="Q3" s="6">
        <f>LOOKUP(P$3:P$45,'TABLE DE VALEURS'!$A$1:$B$132)</f>
        <v>150</v>
      </c>
      <c r="R3" s="74">
        <f t="shared" ref="R3:R25" si="0">H3+1.5*K3+N3+2*Q3</f>
        <v>815</v>
      </c>
      <c r="S3" s="75">
        <f t="shared" ref="S3:S25" si="1">RANK($R3,R$3:R$45)</f>
        <v>1</v>
      </c>
    </row>
    <row r="4" spans="1:19" x14ac:dyDescent="0.25">
      <c r="A4" s="81" t="s">
        <v>155</v>
      </c>
      <c r="B4" s="82" t="s">
        <v>156</v>
      </c>
      <c r="C4" s="1" t="s">
        <v>276</v>
      </c>
      <c r="D4" s="59" t="s">
        <v>10</v>
      </c>
      <c r="E4" s="1" t="s">
        <v>298</v>
      </c>
      <c r="F4" s="59" t="s">
        <v>88</v>
      </c>
      <c r="G4" s="1">
        <v>5</v>
      </c>
      <c r="H4" s="58">
        <f>LOOKUP(G$3:G$45,'TABLE DE VALEURS'!$A$1:$B$132)</f>
        <v>134</v>
      </c>
      <c r="I4" s="1" t="s">
        <v>88</v>
      </c>
      <c r="J4" s="1">
        <v>5</v>
      </c>
      <c r="K4" s="62">
        <f>LOOKUP(J$3:J$45,'TABLE DE VALEURS'!$A$1:$B$132)</f>
        <v>134</v>
      </c>
      <c r="L4" s="1" t="s">
        <v>88</v>
      </c>
      <c r="M4" s="1">
        <v>5</v>
      </c>
      <c r="N4" s="62">
        <f>LOOKUP(M$3:M$45,'TABLE DE VALEURS'!$A$1:$B$132)</f>
        <v>134</v>
      </c>
      <c r="O4" s="1" t="s">
        <v>88</v>
      </c>
      <c r="P4" s="1">
        <v>21</v>
      </c>
      <c r="Q4" s="7">
        <f>LOOKUP(P$3:P$45,'TABLE DE VALEURS'!$A$1:$B$132)</f>
        <v>109</v>
      </c>
      <c r="R4" s="76">
        <f t="shared" si="0"/>
        <v>687</v>
      </c>
      <c r="S4" s="76">
        <f t="shared" si="1"/>
        <v>2</v>
      </c>
    </row>
    <row r="5" spans="1:19" x14ac:dyDescent="0.25">
      <c r="A5" s="85" t="s">
        <v>153</v>
      </c>
      <c r="B5" s="86" t="s">
        <v>289</v>
      </c>
      <c r="C5" s="1" t="s">
        <v>38</v>
      </c>
      <c r="D5" s="59" t="s">
        <v>10</v>
      </c>
      <c r="E5" s="1" t="s">
        <v>298</v>
      </c>
      <c r="F5" s="59" t="s">
        <v>88</v>
      </c>
      <c r="G5" s="1">
        <v>3</v>
      </c>
      <c r="H5" s="58">
        <f>LOOKUP(G$3:G$45,'TABLE DE VALEURS'!$A$1:$B$132)</f>
        <v>140</v>
      </c>
      <c r="I5" s="1"/>
      <c r="J5" s="1">
        <v>2</v>
      </c>
      <c r="K5" s="62">
        <f>LOOKUP(J$3:J$45,'TABLE DE VALEURS'!$A$1:$B$132)</f>
        <v>145</v>
      </c>
      <c r="L5" s="1"/>
      <c r="M5" s="1" t="s">
        <v>36</v>
      </c>
      <c r="N5" s="62">
        <f>LOOKUP(M$3:M$45,'TABLE DE VALEURS'!$A$1:$B$132)</f>
        <v>0</v>
      </c>
      <c r="O5" s="1"/>
      <c r="P5" s="1">
        <v>2</v>
      </c>
      <c r="Q5" s="7">
        <f>LOOKUP(P$3:P$45,'TABLE DE VALEURS'!$A$1:$B$132)</f>
        <v>145</v>
      </c>
      <c r="R5" s="76">
        <f t="shared" si="0"/>
        <v>647.5</v>
      </c>
      <c r="S5" s="76">
        <f t="shared" si="1"/>
        <v>3</v>
      </c>
    </row>
    <row r="6" spans="1:19" x14ac:dyDescent="0.25">
      <c r="A6" s="1" t="s">
        <v>157</v>
      </c>
      <c r="B6" s="59" t="s">
        <v>266</v>
      </c>
      <c r="C6" s="1" t="s">
        <v>275</v>
      </c>
      <c r="D6" s="59" t="s">
        <v>10</v>
      </c>
      <c r="E6" s="1" t="s">
        <v>298</v>
      </c>
      <c r="F6" s="59" t="s">
        <v>35</v>
      </c>
      <c r="G6" s="1">
        <v>6</v>
      </c>
      <c r="H6" s="58">
        <f>LOOKUP(G$3:G$45,'TABLE DE VALEURS'!$A$1:$B$132)</f>
        <v>131</v>
      </c>
      <c r="I6" s="1" t="s">
        <v>88</v>
      </c>
      <c r="J6" s="1">
        <v>6</v>
      </c>
      <c r="K6" s="62">
        <f>LOOKUP(J$3:J$45,'TABLE DE VALEURS'!$A$1:$B$132)</f>
        <v>131</v>
      </c>
      <c r="L6" s="1" t="s">
        <v>88</v>
      </c>
      <c r="M6" s="1" t="s">
        <v>36</v>
      </c>
      <c r="N6" s="62">
        <f>LOOKUP(M$3:M$45,'TABLE DE VALEURS'!$A$1:$B$132)</f>
        <v>0</v>
      </c>
      <c r="O6" s="1" t="s">
        <v>35</v>
      </c>
      <c r="P6" s="1">
        <v>7</v>
      </c>
      <c r="Q6" s="7">
        <f>LOOKUP(P$3:P$45,'TABLE DE VALEURS'!$A$1:$B$132)</f>
        <v>128</v>
      </c>
      <c r="R6" s="76">
        <f t="shared" si="0"/>
        <v>583.5</v>
      </c>
      <c r="S6" s="76">
        <f t="shared" si="1"/>
        <v>4</v>
      </c>
    </row>
    <row r="7" spans="1:19" x14ac:dyDescent="0.25">
      <c r="A7" s="1" t="s">
        <v>158</v>
      </c>
      <c r="B7" s="59" t="s">
        <v>290</v>
      </c>
      <c r="C7" s="1" t="s">
        <v>299</v>
      </c>
      <c r="D7" s="59" t="s">
        <v>10</v>
      </c>
      <c r="E7" s="1" t="s">
        <v>298</v>
      </c>
      <c r="F7" s="59" t="s">
        <v>50</v>
      </c>
      <c r="G7" s="1">
        <v>7</v>
      </c>
      <c r="H7" s="58">
        <f>LOOKUP(G$3:G$45,'TABLE DE VALEURS'!$A$1:$B$132)</f>
        <v>128</v>
      </c>
      <c r="I7" s="1" t="s">
        <v>88</v>
      </c>
      <c r="J7" s="1">
        <v>7</v>
      </c>
      <c r="K7" s="62">
        <f>LOOKUP(J$3:J$45,'TABLE DE VALEURS'!$A$1:$B$132)</f>
        <v>128</v>
      </c>
      <c r="L7" s="1" t="s">
        <v>88</v>
      </c>
      <c r="M7" s="1" t="s">
        <v>36</v>
      </c>
      <c r="N7" s="62">
        <f>LOOKUP(M$3:M$45,'TABLE DE VALEURS'!$A$1:$B$132)</f>
        <v>0</v>
      </c>
      <c r="O7" s="1" t="s">
        <v>50</v>
      </c>
      <c r="P7" s="1">
        <v>12</v>
      </c>
      <c r="Q7" s="7">
        <f>LOOKUP(P$3:P$45,'TABLE DE VALEURS'!$A$1:$B$132)</f>
        <v>118</v>
      </c>
      <c r="R7" s="76">
        <f t="shared" si="0"/>
        <v>556</v>
      </c>
      <c r="S7" s="76">
        <f t="shared" si="1"/>
        <v>5</v>
      </c>
    </row>
    <row r="8" spans="1:19" x14ac:dyDescent="0.25">
      <c r="A8" s="1" t="s">
        <v>154</v>
      </c>
      <c r="B8" s="59" t="s">
        <v>292</v>
      </c>
      <c r="C8" s="1" t="s">
        <v>38</v>
      </c>
      <c r="D8" s="59" t="s">
        <v>10</v>
      </c>
      <c r="E8" s="1" t="s">
        <v>298</v>
      </c>
      <c r="F8" s="59" t="s">
        <v>88</v>
      </c>
      <c r="G8" s="1">
        <v>4</v>
      </c>
      <c r="H8" s="58">
        <f>LOOKUP(G$3:G$45,'TABLE DE VALEURS'!$A$1:$B$132)</f>
        <v>137</v>
      </c>
      <c r="I8" s="1"/>
      <c r="J8" s="1">
        <v>3</v>
      </c>
      <c r="K8" s="62">
        <f>LOOKUP(J$3:J$45,'TABLE DE VALEURS'!$A$1:$B$132)</f>
        <v>140</v>
      </c>
      <c r="L8" s="1"/>
      <c r="M8" s="1">
        <v>1</v>
      </c>
      <c r="N8" s="62">
        <f>LOOKUP(M$3:M$45,'TABLE DE VALEURS'!$A$1:$B$132)</f>
        <v>150</v>
      </c>
      <c r="O8" s="1"/>
      <c r="P8" s="1" t="s">
        <v>36</v>
      </c>
      <c r="Q8" s="7">
        <f>LOOKUP(P$3:P$45,'TABLE DE VALEURS'!$A$1:$B$132)</f>
        <v>0</v>
      </c>
      <c r="R8" s="76">
        <f t="shared" si="0"/>
        <v>497</v>
      </c>
      <c r="S8" s="76">
        <f t="shared" si="1"/>
        <v>6</v>
      </c>
    </row>
    <row r="9" spans="1:19" x14ac:dyDescent="0.25">
      <c r="A9" s="1" t="s">
        <v>152</v>
      </c>
      <c r="B9" s="59" t="s">
        <v>291</v>
      </c>
      <c r="C9" s="1" t="s">
        <v>287</v>
      </c>
      <c r="D9" s="59" t="s">
        <v>10</v>
      </c>
      <c r="E9" s="1" t="s">
        <v>298</v>
      </c>
      <c r="F9" s="59" t="s">
        <v>88</v>
      </c>
      <c r="G9" s="1">
        <v>2</v>
      </c>
      <c r="H9" s="58">
        <f>LOOKUP(G$3:G$45,'TABLE DE VALEURS'!$A$1:$B$132)</f>
        <v>145</v>
      </c>
      <c r="I9" s="1" t="s">
        <v>88</v>
      </c>
      <c r="J9" s="1">
        <v>4</v>
      </c>
      <c r="K9" s="62">
        <f>LOOKUP(J$3:J$45,'TABLE DE VALEURS'!$A$1:$B$132)</f>
        <v>137</v>
      </c>
      <c r="L9" s="1" t="s">
        <v>88</v>
      </c>
      <c r="M9" s="1">
        <v>4</v>
      </c>
      <c r="N9" s="62">
        <f>LOOKUP(M$3:M$45,'TABLE DE VALEURS'!$A$1:$B$132)</f>
        <v>137</v>
      </c>
      <c r="O9" s="1" t="s">
        <v>50</v>
      </c>
      <c r="P9" s="1" t="s">
        <v>36</v>
      </c>
      <c r="Q9" s="7">
        <f>LOOKUP(P$3:P$45,'TABLE DE VALEURS'!$A$1:$B$132)</f>
        <v>0</v>
      </c>
      <c r="R9" s="76">
        <f t="shared" si="0"/>
        <v>487.5</v>
      </c>
      <c r="S9" s="76">
        <f t="shared" si="1"/>
        <v>7</v>
      </c>
    </row>
    <row r="10" spans="1:19" x14ac:dyDescent="0.25">
      <c r="A10" s="1" t="s">
        <v>57</v>
      </c>
      <c r="B10" s="59" t="s">
        <v>294</v>
      </c>
      <c r="C10" s="1" t="s">
        <v>276</v>
      </c>
      <c r="D10" s="59" t="s">
        <v>10</v>
      </c>
      <c r="E10" s="1" t="s">
        <v>298</v>
      </c>
      <c r="F10" s="59" t="s">
        <v>50</v>
      </c>
      <c r="G10" s="1">
        <v>9</v>
      </c>
      <c r="H10" s="58">
        <f>LOOKUP(G$3:G$45,'TABLE DE VALEURS'!$A$1:$B$132)</f>
        <v>124</v>
      </c>
      <c r="I10" s="1" t="s">
        <v>50</v>
      </c>
      <c r="J10" s="1">
        <v>8</v>
      </c>
      <c r="K10" s="62">
        <f>LOOKUP(J$3:J$45,'TABLE DE VALEURS'!$A$1:$B$132)</f>
        <v>126</v>
      </c>
      <c r="L10" s="1" t="s">
        <v>35</v>
      </c>
      <c r="M10" s="1">
        <v>6</v>
      </c>
      <c r="N10" s="62">
        <f>LOOKUP(M$3:M$45,'TABLE DE VALEURS'!$A$1:$B$132)</f>
        <v>131</v>
      </c>
      <c r="O10" s="1" t="s">
        <v>50</v>
      </c>
      <c r="P10" s="1" t="s">
        <v>36</v>
      </c>
      <c r="Q10" s="7">
        <f>LOOKUP(P$3:P$45,'TABLE DE VALEURS'!$A$1:$B$132)</f>
        <v>0</v>
      </c>
      <c r="R10" s="76">
        <f t="shared" si="0"/>
        <v>444</v>
      </c>
      <c r="S10" s="76">
        <f t="shared" si="1"/>
        <v>8</v>
      </c>
    </row>
    <row r="11" spans="1:19" x14ac:dyDescent="0.25">
      <c r="A11" s="4" t="s">
        <v>177</v>
      </c>
      <c r="B11" s="60" t="s">
        <v>295</v>
      </c>
      <c r="C11" s="4" t="s">
        <v>38</v>
      </c>
      <c r="D11" s="60" t="s">
        <v>10</v>
      </c>
      <c r="E11" s="1" t="s">
        <v>298</v>
      </c>
      <c r="F11" s="60" t="s">
        <v>88</v>
      </c>
      <c r="G11" s="4" t="s">
        <v>36</v>
      </c>
      <c r="H11" s="95">
        <f>LOOKUP(G$3:G$45,'TABLE DE VALEURS'!$A$1:$B$132)</f>
        <v>0</v>
      </c>
      <c r="I11" s="4"/>
      <c r="J11" s="4" t="s">
        <v>36</v>
      </c>
      <c r="K11" s="62">
        <f>LOOKUP(J$3:J$45,'TABLE DE VALEURS'!$A$1:$B$132)</f>
        <v>0</v>
      </c>
      <c r="L11" s="4"/>
      <c r="M11" s="4">
        <v>9</v>
      </c>
      <c r="N11" s="62">
        <f>LOOKUP(M$3:M$45,'TABLE DE VALEURS'!$A$1:$B$132)</f>
        <v>124</v>
      </c>
      <c r="O11" s="4"/>
      <c r="P11" s="4">
        <v>16</v>
      </c>
      <c r="Q11" s="7">
        <f>LOOKUP(P$3:P$45,'TABLE DE VALEURS'!$A$1:$B$132)</f>
        <v>114</v>
      </c>
      <c r="R11" s="16">
        <f t="shared" si="0"/>
        <v>352</v>
      </c>
      <c r="S11" s="76">
        <f t="shared" si="1"/>
        <v>9</v>
      </c>
    </row>
    <row r="12" spans="1:19" x14ac:dyDescent="0.25">
      <c r="A12" s="1" t="s">
        <v>159</v>
      </c>
      <c r="B12" s="59" t="s">
        <v>293</v>
      </c>
      <c r="C12" s="1" t="s">
        <v>38</v>
      </c>
      <c r="D12" s="59" t="s">
        <v>10</v>
      </c>
      <c r="E12" s="1" t="s">
        <v>298</v>
      </c>
      <c r="F12" s="59" t="s">
        <v>88</v>
      </c>
      <c r="G12" s="1">
        <v>8</v>
      </c>
      <c r="H12" s="89">
        <f>LOOKUP(G$3:G$45,'TABLE DE VALEURS'!$A$1:$B$132)</f>
        <v>126</v>
      </c>
      <c r="I12" s="1"/>
      <c r="J12" s="1" t="s">
        <v>36</v>
      </c>
      <c r="K12" s="62">
        <f>LOOKUP(J$3:J$45,'TABLE DE VALEURS'!$A$1:$B$132)</f>
        <v>0</v>
      </c>
      <c r="L12" s="1"/>
      <c r="M12" s="1" t="s">
        <v>36</v>
      </c>
      <c r="N12" s="62">
        <f>LOOKUP(M$3:M$45,'TABLE DE VALEURS'!$A$1:$B$132)</f>
        <v>0</v>
      </c>
      <c r="O12" s="1"/>
      <c r="P12" s="1">
        <v>22</v>
      </c>
      <c r="Q12" s="7">
        <f>LOOKUP(P$3:P$45,'TABLE DE VALEURS'!$A$1:$B$132)</f>
        <v>108</v>
      </c>
      <c r="R12" s="76">
        <f t="shared" si="0"/>
        <v>342</v>
      </c>
      <c r="S12" s="76">
        <f t="shared" si="1"/>
        <v>10</v>
      </c>
    </row>
    <row r="13" spans="1:19" x14ac:dyDescent="0.25">
      <c r="A13" s="4" t="s">
        <v>178</v>
      </c>
      <c r="B13" s="60" t="s">
        <v>270</v>
      </c>
      <c r="C13" s="4" t="s">
        <v>38</v>
      </c>
      <c r="D13" s="60" t="s">
        <v>10</v>
      </c>
      <c r="E13" s="1" t="s">
        <v>298</v>
      </c>
      <c r="F13" s="60" t="s">
        <v>88</v>
      </c>
      <c r="G13" s="4" t="s">
        <v>36</v>
      </c>
      <c r="H13" s="60">
        <f>LOOKUP(G$3:G$45,'TABLE DE VALEURS'!$A$1:$B$132)</f>
        <v>0</v>
      </c>
      <c r="I13" s="4"/>
      <c r="J13" s="4" t="s">
        <v>36</v>
      </c>
      <c r="K13" s="62">
        <f>LOOKUP(J$3:J$45,'TABLE DE VALEURS'!$A$1:$B$132)</f>
        <v>0</v>
      </c>
      <c r="L13" s="4"/>
      <c r="M13" s="4">
        <v>10</v>
      </c>
      <c r="N13" s="62">
        <f>LOOKUP(M$3:M$45,'TABLE DE VALEURS'!$A$1:$B$132)</f>
        <v>122</v>
      </c>
      <c r="O13" s="4"/>
      <c r="P13" s="4">
        <v>24</v>
      </c>
      <c r="Q13" s="7">
        <f>LOOKUP(P$3:P$45,'TABLE DE VALEURS'!$A$1:$B$132)</f>
        <v>106</v>
      </c>
      <c r="R13" s="16">
        <f t="shared" si="0"/>
        <v>334</v>
      </c>
      <c r="S13" s="76">
        <f t="shared" si="1"/>
        <v>11</v>
      </c>
    </row>
    <row r="14" spans="1:19" x14ac:dyDescent="0.25">
      <c r="A14" s="4" t="s">
        <v>165</v>
      </c>
      <c r="B14" s="60" t="s">
        <v>166</v>
      </c>
      <c r="C14" s="4" t="s">
        <v>34</v>
      </c>
      <c r="D14" s="60" t="s">
        <v>10</v>
      </c>
      <c r="E14" s="1" t="s">
        <v>298</v>
      </c>
      <c r="F14" s="60" t="s">
        <v>35</v>
      </c>
      <c r="G14" s="4" t="s">
        <v>36</v>
      </c>
      <c r="H14" s="60">
        <f>LOOKUP(G$3:G$45,'TABLE DE VALEURS'!$A$1:$B$132)</f>
        <v>0</v>
      </c>
      <c r="I14" s="4" t="s">
        <v>35</v>
      </c>
      <c r="J14" s="4">
        <v>9</v>
      </c>
      <c r="K14" s="62">
        <f>LOOKUP(J$3:J$45,'TABLE DE VALEURS'!$A$1:$B$132)</f>
        <v>124</v>
      </c>
      <c r="L14" s="4" t="s">
        <v>35</v>
      </c>
      <c r="M14" s="4">
        <v>8</v>
      </c>
      <c r="N14" s="62">
        <f>LOOKUP(M$3:M$45,'TABLE DE VALEURS'!$A$1:$B$132)</f>
        <v>126</v>
      </c>
      <c r="O14" s="4" t="s">
        <v>35</v>
      </c>
      <c r="P14" s="4" t="s">
        <v>36</v>
      </c>
      <c r="Q14" s="7">
        <f>LOOKUP(P$3:P$45,'TABLE DE VALEURS'!$A$1:$B$132)</f>
        <v>0</v>
      </c>
      <c r="R14" s="16">
        <f t="shared" si="0"/>
        <v>312</v>
      </c>
      <c r="S14" s="76">
        <f t="shared" si="1"/>
        <v>12</v>
      </c>
    </row>
    <row r="15" spans="1:19" x14ac:dyDescent="0.25">
      <c r="A15" s="4" t="s">
        <v>164</v>
      </c>
      <c r="B15" s="60" t="s">
        <v>296</v>
      </c>
      <c r="C15" s="4" t="s">
        <v>276</v>
      </c>
      <c r="D15" s="60" t="s">
        <v>10</v>
      </c>
      <c r="E15" s="1" t="s">
        <v>298</v>
      </c>
      <c r="F15" s="60" t="s">
        <v>88</v>
      </c>
      <c r="G15" s="4">
        <v>12</v>
      </c>
      <c r="H15" s="60">
        <f>LOOKUP(G$3:G$45,'TABLE DE VALEURS'!$A$1:$B$132)</f>
        <v>118</v>
      </c>
      <c r="I15" s="4" t="s">
        <v>88</v>
      </c>
      <c r="J15" s="4">
        <v>10</v>
      </c>
      <c r="K15" s="62">
        <f>LOOKUP(J$3:J$45,'TABLE DE VALEURS'!$A$1:$B$132)</f>
        <v>122</v>
      </c>
      <c r="L15" s="4" t="s">
        <v>88</v>
      </c>
      <c r="M15" s="4" t="s">
        <v>36</v>
      </c>
      <c r="N15" s="62">
        <f>LOOKUP(M$3:M$45,'TABLE DE VALEURS'!$A$1:$B$132)</f>
        <v>0</v>
      </c>
      <c r="O15" s="4" t="s">
        <v>88</v>
      </c>
      <c r="P15" s="4" t="s">
        <v>36</v>
      </c>
      <c r="Q15" s="7">
        <f>LOOKUP(P$3:P$45,'TABLE DE VALEURS'!$A$1:$B$132)</f>
        <v>0</v>
      </c>
      <c r="R15" s="16">
        <f t="shared" si="0"/>
        <v>301</v>
      </c>
      <c r="S15" s="76">
        <f t="shared" si="1"/>
        <v>13</v>
      </c>
    </row>
    <row r="16" spans="1:19" x14ac:dyDescent="0.25">
      <c r="A16" s="4" t="s">
        <v>169</v>
      </c>
      <c r="B16" s="60" t="s">
        <v>156</v>
      </c>
      <c r="C16" s="4" t="s">
        <v>34</v>
      </c>
      <c r="D16" s="60" t="s">
        <v>10</v>
      </c>
      <c r="E16" s="1" t="s">
        <v>298</v>
      </c>
      <c r="F16" s="60" t="s">
        <v>35</v>
      </c>
      <c r="G16" s="4" t="s">
        <v>36</v>
      </c>
      <c r="H16" s="60">
        <f>LOOKUP(G$3:G$45,'TABLE DE VALEURS'!$A$1:$B$132)</f>
        <v>0</v>
      </c>
      <c r="I16" s="4" t="s">
        <v>35</v>
      </c>
      <c r="J16" s="4" t="s">
        <v>36</v>
      </c>
      <c r="K16" s="62">
        <f>LOOKUP(J$3:J$45,'TABLE DE VALEURS'!$A$1:$B$132)</f>
        <v>0</v>
      </c>
      <c r="L16" s="4" t="s">
        <v>35</v>
      </c>
      <c r="M16" s="4">
        <v>7</v>
      </c>
      <c r="N16" s="62">
        <f>LOOKUP(M$3:M$45,'TABLE DE VALEURS'!$A$1:$B$132)</f>
        <v>128</v>
      </c>
      <c r="O16" s="4" t="s">
        <v>35</v>
      </c>
      <c r="P16" s="4" t="s">
        <v>36</v>
      </c>
      <c r="Q16" s="7">
        <f>LOOKUP(P$3:P$45,'TABLE DE VALEURS'!$A$1:$B$132)</f>
        <v>0</v>
      </c>
      <c r="R16" s="16">
        <f t="shared" si="0"/>
        <v>128</v>
      </c>
      <c r="S16" s="76">
        <f t="shared" si="1"/>
        <v>14</v>
      </c>
    </row>
    <row r="17" spans="1:19" x14ac:dyDescent="0.25">
      <c r="A17" s="4" t="s">
        <v>160</v>
      </c>
      <c r="B17" s="60" t="s">
        <v>161</v>
      </c>
      <c r="C17" s="4" t="s">
        <v>34</v>
      </c>
      <c r="D17" s="60" t="s">
        <v>10</v>
      </c>
      <c r="E17" s="1" t="s">
        <v>298</v>
      </c>
      <c r="F17" s="60" t="s">
        <v>35</v>
      </c>
      <c r="G17" s="4">
        <v>10</v>
      </c>
      <c r="H17" s="60">
        <f>LOOKUP(G$3:G$45,'TABLE DE VALEURS'!$A$1:$B$132)</f>
        <v>122</v>
      </c>
      <c r="I17" s="4" t="s">
        <v>35</v>
      </c>
      <c r="J17" s="4" t="s">
        <v>36</v>
      </c>
      <c r="K17" s="62">
        <f>LOOKUP(J$3:J$45,'TABLE DE VALEURS'!$A$1:$B$132)</f>
        <v>0</v>
      </c>
      <c r="L17" s="4" t="s">
        <v>35</v>
      </c>
      <c r="M17" s="4" t="s">
        <v>36</v>
      </c>
      <c r="N17" s="62">
        <f>LOOKUP(M$3:M$45,'TABLE DE VALEURS'!$A$1:$B$132)</f>
        <v>0</v>
      </c>
      <c r="O17" s="4" t="s">
        <v>35</v>
      </c>
      <c r="P17" s="4" t="s">
        <v>36</v>
      </c>
      <c r="Q17" s="7">
        <f>LOOKUP(P$3:P$45,'TABLE DE VALEURS'!$A$1:$B$132)</f>
        <v>0</v>
      </c>
      <c r="R17" s="16">
        <f t="shared" si="0"/>
        <v>122</v>
      </c>
      <c r="S17" s="76">
        <f t="shared" si="1"/>
        <v>15</v>
      </c>
    </row>
    <row r="18" spans="1:19" x14ac:dyDescent="0.25">
      <c r="A18" s="4" t="s">
        <v>162</v>
      </c>
      <c r="B18" s="60" t="s">
        <v>163</v>
      </c>
      <c r="C18" s="4" t="s">
        <v>94</v>
      </c>
      <c r="D18" s="60" t="s">
        <v>10</v>
      </c>
      <c r="E18" s="1" t="s">
        <v>298</v>
      </c>
      <c r="F18" s="60" t="s">
        <v>88</v>
      </c>
      <c r="G18" s="4">
        <v>11</v>
      </c>
      <c r="H18" s="60">
        <f>LOOKUP(G$3:G$45,'TABLE DE VALEURS'!$A$1:$B$132)</f>
        <v>120</v>
      </c>
      <c r="I18" s="4" t="s">
        <v>88</v>
      </c>
      <c r="J18" s="4" t="s">
        <v>36</v>
      </c>
      <c r="K18" s="62">
        <f>LOOKUP(J$3:J$45,'TABLE DE VALEURS'!$A$1:$B$132)</f>
        <v>0</v>
      </c>
      <c r="L18" s="4" t="s">
        <v>88</v>
      </c>
      <c r="M18" s="4" t="s">
        <v>36</v>
      </c>
      <c r="N18" s="62">
        <f>LOOKUP(M$3:M$45,'TABLE DE VALEURS'!$A$1:$B$132)</f>
        <v>0</v>
      </c>
      <c r="O18" s="4" t="s">
        <v>88</v>
      </c>
      <c r="P18" s="4" t="s">
        <v>36</v>
      </c>
      <c r="Q18" s="7">
        <f>LOOKUP(P$3:P$45,'TABLE DE VALEURS'!$A$1:$B$132)</f>
        <v>0</v>
      </c>
      <c r="R18" s="16">
        <f t="shared" si="0"/>
        <v>120</v>
      </c>
      <c r="S18" s="76">
        <f t="shared" si="1"/>
        <v>16</v>
      </c>
    </row>
    <row r="19" spans="1:19" x14ac:dyDescent="0.25">
      <c r="A19" s="4" t="s">
        <v>167</v>
      </c>
      <c r="B19" s="60" t="s">
        <v>168</v>
      </c>
      <c r="C19" s="4" t="s">
        <v>34</v>
      </c>
      <c r="D19" s="60" t="s">
        <v>10</v>
      </c>
      <c r="E19" s="1" t="s">
        <v>298</v>
      </c>
      <c r="F19" s="60" t="s">
        <v>35</v>
      </c>
      <c r="G19" s="4" t="s">
        <v>36</v>
      </c>
      <c r="H19" s="60">
        <f>LOOKUP(G$3:G$45,'TABLE DE VALEURS'!$A$1:$B$132)</f>
        <v>0</v>
      </c>
      <c r="I19" s="4" t="s">
        <v>35</v>
      </c>
      <c r="J19" s="4" t="s">
        <v>36</v>
      </c>
      <c r="K19" s="62">
        <f>LOOKUP(J$3:J$45,'TABLE DE VALEURS'!$A$1:$B$132)</f>
        <v>0</v>
      </c>
      <c r="L19" s="4" t="s">
        <v>35</v>
      </c>
      <c r="M19" s="4" t="s">
        <v>36</v>
      </c>
      <c r="N19" s="62">
        <f>LOOKUP(M$3:M$45,'TABLE DE VALEURS'!$A$1:$B$132)</f>
        <v>0</v>
      </c>
      <c r="O19" s="4" t="s">
        <v>35</v>
      </c>
      <c r="P19" s="4" t="s">
        <v>36</v>
      </c>
      <c r="Q19" s="7">
        <f>LOOKUP(P$3:P$45,'TABLE DE VALEURS'!$A$1:$B$132)</f>
        <v>0</v>
      </c>
      <c r="R19" s="16">
        <f t="shared" si="0"/>
        <v>0</v>
      </c>
      <c r="S19" s="76">
        <f t="shared" si="1"/>
        <v>17</v>
      </c>
    </row>
    <row r="20" spans="1:19" x14ac:dyDescent="0.25">
      <c r="A20" s="4" t="s">
        <v>170</v>
      </c>
      <c r="B20" s="60" t="s">
        <v>171</v>
      </c>
      <c r="C20" s="4" t="s">
        <v>34</v>
      </c>
      <c r="D20" s="60" t="s">
        <v>10</v>
      </c>
      <c r="E20" s="1" t="s">
        <v>298</v>
      </c>
      <c r="F20" s="60" t="s">
        <v>35</v>
      </c>
      <c r="G20" s="4" t="s">
        <v>36</v>
      </c>
      <c r="H20" s="60">
        <f>LOOKUP(G$3:G$45,'TABLE DE VALEURS'!$A$1:$B$132)</f>
        <v>0</v>
      </c>
      <c r="I20" s="4" t="s">
        <v>35</v>
      </c>
      <c r="J20" s="4" t="s">
        <v>36</v>
      </c>
      <c r="K20" s="62">
        <f>LOOKUP(J$3:J$45,'TABLE DE VALEURS'!$A$1:$B$132)</f>
        <v>0</v>
      </c>
      <c r="L20" s="4" t="s">
        <v>35</v>
      </c>
      <c r="M20" s="4" t="s">
        <v>36</v>
      </c>
      <c r="N20" s="62">
        <f>LOOKUP(M$3:M$45,'TABLE DE VALEURS'!$A$1:$B$132)</f>
        <v>0</v>
      </c>
      <c r="O20" s="4" t="s">
        <v>35</v>
      </c>
      <c r="P20" s="4" t="s">
        <v>36</v>
      </c>
      <c r="Q20" s="7">
        <f>LOOKUP(P$3:P$45,'TABLE DE VALEURS'!$A$1:$B$132)</f>
        <v>0</v>
      </c>
      <c r="R20" s="16">
        <f t="shared" si="0"/>
        <v>0</v>
      </c>
      <c r="S20" s="76">
        <f t="shared" si="1"/>
        <v>17</v>
      </c>
    </row>
    <row r="21" spans="1:19" x14ac:dyDescent="0.25">
      <c r="A21" s="4" t="s">
        <v>172</v>
      </c>
      <c r="B21" s="60" t="s">
        <v>173</v>
      </c>
      <c r="C21" s="4" t="s">
        <v>308</v>
      </c>
      <c r="D21" s="60" t="s">
        <v>10</v>
      </c>
      <c r="E21" s="1" t="s">
        <v>298</v>
      </c>
      <c r="F21" s="60" t="s">
        <v>35</v>
      </c>
      <c r="G21" s="4" t="s">
        <v>36</v>
      </c>
      <c r="H21" s="60">
        <f>LOOKUP(G$3:G$45,'TABLE DE VALEURS'!$A$1:$B$132)</f>
        <v>0</v>
      </c>
      <c r="I21" s="4" t="s">
        <v>35</v>
      </c>
      <c r="J21" s="4" t="s">
        <v>36</v>
      </c>
      <c r="K21" s="62">
        <f>LOOKUP(J$3:J$45,'TABLE DE VALEURS'!$A$1:$B$132)</f>
        <v>0</v>
      </c>
      <c r="L21" s="4" t="s">
        <v>35</v>
      </c>
      <c r="M21" s="4" t="s">
        <v>36</v>
      </c>
      <c r="N21" s="62">
        <f>LOOKUP(M$3:M$45,'TABLE DE VALEURS'!$A$1:$B$132)</f>
        <v>0</v>
      </c>
      <c r="O21" s="4" t="s">
        <v>35</v>
      </c>
      <c r="P21" s="4" t="s">
        <v>36</v>
      </c>
      <c r="Q21" s="7">
        <f>LOOKUP(P$3:P$45,'TABLE DE VALEURS'!$A$1:$B$132)</f>
        <v>0</v>
      </c>
      <c r="R21" s="16">
        <f t="shared" si="0"/>
        <v>0</v>
      </c>
      <c r="S21" s="76">
        <f t="shared" si="1"/>
        <v>17</v>
      </c>
    </row>
    <row r="22" spans="1:19" x14ac:dyDescent="0.25">
      <c r="A22" s="4" t="s">
        <v>174</v>
      </c>
      <c r="B22" s="60" t="s">
        <v>274</v>
      </c>
      <c r="C22" s="4" t="s">
        <v>276</v>
      </c>
      <c r="D22" s="60" t="s">
        <v>10</v>
      </c>
      <c r="E22" s="1" t="s">
        <v>298</v>
      </c>
      <c r="F22" s="60" t="s">
        <v>50</v>
      </c>
      <c r="G22" s="4" t="s">
        <v>36</v>
      </c>
      <c r="H22" s="60">
        <f>LOOKUP(G$3:G$45,'TABLE DE VALEURS'!$A$1:$B$132)</f>
        <v>0</v>
      </c>
      <c r="I22" s="4" t="s">
        <v>88</v>
      </c>
      <c r="J22" s="4" t="s">
        <v>36</v>
      </c>
      <c r="K22" s="62">
        <f>LOOKUP(J$3:J$45,'TABLE DE VALEURS'!$A$1:$B$132)</f>
        <v>0</v>
      </c>
      <c r="L22" s="4" t="s">
        <v>88</v>
      </c>
      <c r="M22" s="4" t="s">
        <v>36</v>
      </c>
      <c r="N22" s="62">
        <f>LOOKUP(M$3:M$45,'TABLE DE VALEURS'!$A$1:$B$132)</f>
        <v>0</v>
      </c>
      <c r="O22" s="4" t="s">
        <v>50</v>
      </c>
      <c r="P22" s="4" t="s">
        <v>36</v>
      </c>
      <c r="Q22" s="7">
        <f>LOOKUP(P$3:P$45,'TABLE DE VALEURS'!$A$1:$B$132)</f>
        <v>0</v>
      </c>
      <c r="R22" s="16">
        <f t="shared" si="0"/>
        <v>0</v>
      </c>
      <c r="S22" s="76">
        <f t="shared" si="1"/>
        <v>17</v>
      </c>
    </row>
    <row r="23" spans="1:19" x14ac:dyDescent="0.25">
      <c r="A23" s="4" t="s">
        <v>175</v>
      </c>
      <c r="B23" s="60" t="s">
        <v>176</v>
      </c>
      <c r="C23" s="4" t="s">
        <v>94</v>
      </c>
      <c r="D23" s="60" t="s">
        <v>10</v>
      </c>
      <c r="E23" s="1" t="s">
        <v>298</v>
      </c>
      <c r="F23" s="60" t="s">
        <v>50</v>
      </c>
      <c r="G23" s="4" t="s">
        <v>36</v>
      </c>
      <c r="H23" s="60">
        <f>LOOKUP(G$3:G$45,'TABLE DE VALEURS'!$A$1:$B$132)</f>
        <v>0</v>
      </c>
      <c r="I23" s="4" t="s">
        <v>50</v>
      </c>
      <c r="J23" s="4" t="s">
        <v>36</v>
      </c>
      <c r="K23" s="62">
        <f>LOOKUP(J$3:J$45,'TABLE DE VALEURS'!$A$1:$B$132)</f>
        <v>0</v>
      </c>
      <c r="L23" s="4" t="s">
        <v>88</v>
      </c>
      <c r="M23" s="4" t="s">
        <v>36</v>
      </c>
      <c r="N23" s="62">
        <f>LOOKUP(M$3:M$45,'TABLE DE VALEURS'!$A$1:$B$132)</f>
        <v>0</v>
      </c>
      <c r="O23" s="4" t="s">
        <v>88</v>
      </c>
      <c r="P23" s="4" t="s">
        <v>36</v>
      </c>
      <c r="Q23" s="7">
        <f>LOOKUP(P$3:P$45,'TABLE DE VALEURS'!$A$1:$B$132)</f>
        <v>0</v>
      </c>
      <c r="R23" s="16">
        <f t="shared" si="0"/>
        <v>0</v>
      </c>
      <c r="S23" s="76">
        <f t="shared" si="1"/>
        <v>17</v>
      </c>
    </row>
    <row r="24" spans="1:19" x14ac:dyDescent="0.25">
      <c r="A24" s="4" t="s">
        <v>179</v>
      </c>
      <c r="B24" s="60" t="s">
        <v>180</v>
      </c>
      <c r="C24" s="4" t="s">
        <v>54</v>
      </c>
      <c r="D24" s="61" t="s">
        <v>10</v>
      </c>
      <c r="E24" s="1" t="s">
        <v>298</v>
      </c>
      <c r="F24" s="61" t="s">
        <v>35</v>
      </c>
      <c r="G24" s="54" t="s">
        <v>36</v>
      </c>
      <c r="H24" s="61">
        <f>LOOKUP(G$3:G$45,'TABLE DE VALEURS'!$A$1:$B$132)</f>
        <v>0</v>
      </c>
      <c r="I24" s="54"/>
      <c r="J24" s="54" t="s">
        <v>36</v>
      </c>
      <c r="K24" s="63">
        <f>LOOKUP(J$3:J$45,'TABLE DE VALEURS'!$A$1:$B$132)</f>
        <v>0</v>
      </c>
      <c r="L24" s="54"/>
      <c r="M24" s="54" t="s">
        <v>36</v>
      </c>
      <c r="N24" s="63">
        <f>LOOKUP(M$3:M$45,'TABLE DE VALEURS'!$A$1:$B$132)</f>
        <v>0</v>
      </c>
      <c r="O24" s="54" t="s">
        <v>35</v>
      </c>
      <c r="P24" s="54" t="s">
        <v>36</v>
      </c>
      <c r="Q24" s="55">
        <f>LOOKUP(P$3:P$45,'TABLE DE VALEURS'!$A$1:$B$132)</f>
        <v>0</v>
      </c>
      <c r="R24" s="77">
        <f t="shared" si="0"/>
        <v>0</v>
      </c>
      <c r="S24" s="78">
        <f t="shared" si="1"/>
        <v>17</v>
      </c>
    </row>
    <row r="25" spans="1:19" x14ac:dyDescent="0.25">
      <c r="A25" s="54"/>
      <c r="B25" s="61"/>
      <c r="C25" s="54"/>
      <c r="D25" s="60"/>
      <c r="E25" s="1"/>
      <c r="F25" s="60"/>
      <c r="G25" s="4" t="s">
        <v>36</v>
      </c>
      <c r="H25" s="60">
        <f>LOOKUP(G$3:G$45,'TABLE DE VALEURS'!$A$1:$B$132)</f>
        <v>0</v>
      </c>
      <c r="I25" s="4"/>
      <c r="J25" s="4" t="s">
        <v>36</v>
      </c>
      <c r="K25" s="62">
        <f>LOOKUP(J$3:J$45,'TABLE DE VALEURS'!$A$1:$B$132)</f>
        <v>0</v>
      </c>
      <c r="L25" s="4"/>
      <c r="M25" s="4" t="s">
        <v>36</v>
      </c>
      <c r="N25" s="62">
        <f>LOOKUP(M$3:M$45,'TABLE DE VALEURS'!$A$1:$B$132)</f>
        <v>0</v>
      </c>
      <c r="O25" s="4"/>
      <c r="P25" s="4" t="s">
        <v>36</v>
      </c>
      <c r="Q25" s="3">
        <f>LOOKUP(P$3:P$45,'TABLE DE VALEURS'!$A$1:$B$132)</f>
        <v>0</v>
      </c>
      <c r="R25" s="14">
        <f t="shared" si="0"/>
        <v>0</v>
      </c>
      <c r="S25" s="70">
        <f t="shared" si="1"/>
        <v>17</v>
      </c>
    </row>
    <row r="26" spans="1:19" x14ac:dyDescent="0.25">
      <c r="A26" s="4"/>
      <c r="B26" s="60"/>
      <c r="C26" s="4"/>
      <c r="D26" s="60"/>
      <c r="E26" s="1"/>
      <c r="F26" s="60"/>
      <c r="G26" s="4" t="s">
        <v>36</v>
      </c>
      <c r="H26" s="60">
        <f>LOOKUP(G$3:G$45,'TABLE DE VALEURS'!$A$1:$B$132)</f>
        <v>0</v>
      </c>
      <c r="I26" s="4"/>
      <c r="J26" s="4" t="s">
        <v>36</v>
      </c>
      <c r="K26" s="64">
        <f>LOOKUP(J$3:J$45,'TABLE DE VALEURS'!$A$1:$B$132)</f>
        <v>0</v>
      </c>
      <c r="L26" s="4"/>
      <c r="M26" s="4" t="s">
        <v>36</v>
      </c>
      <c r="N26" s="64">
        <f>LOOKUP(M$3:M$45,'TABLE DE VALEURS'!$A$1:$B$132)</f>
        <v>0</v>
      </c>
      <c r="O26" s="4"/>
      <c r="P26" s="4" t="s">
        <v>36</v>
      </c>
      <c r="Q26" s="56">
        <f>LOOKUP(P$3:P$45,'TABLE DE VALEURS'!$A$1:$B$132)</f>
        <v>0</v>
      </c>
      <c r="R26" s="14">
        <f t="shared" ref="R26" si="2">H26+1.5*K26+N26+2*Q26</f>
        <v>0</v>
      </c>
      <c r="S26" s="70">
        <f t="shared" ref="S26:S45" si="3">RANK($R26,R$3:R$45)</f>
        <v>17</v>
      </c>
    </row>
    <row r="27" spans="1:19" x14ac:dyDescent="0.25">
      <c r="A27" s="4"/>
      <c r="B27" s="60"/>
      <c r="C27" s="4"/>
      <c r="D27" s="60"/>
      <c r="E27" s="1"/>
      <c r="F27" s="60"/>
      <c r="G27" s="4" t="s">
        <v>36</v>
      </c>
      <c r="H27" s="60">
        <f>LOOKUP(G$3:G$45,'TABLE DE VALEURS'!$A$1:$B$132)</f>
        <v>0</v>
      </c>
      <c r="I27" s="4"/>
      <c r="J27" s="4" t="s">
        <v>36</v>
      </c>
      <c r="K27" s="64">
        <f>LOOKUP(J$3:J$45,'TABLE DE VALEURS'!$A$1:$B$132)</f>
        <v>0</v>
      </c>
      <c r="L27" s="4"/>
      <c r="M27" s="4" t="s">
        <v>36</v>
      </c>
      <c r="N27" s="64">
        <f>LOOKUP(M$3:M$45,'TABLE DE VALEURS'!$A$1:$B$132)</f>
        <v>0</v>
      </c>
      <c r="O27" s="4"/>
      <c r="P27" s="4" t="s">
        <v>36</v>
      </c>
      <c r="Q27" s="56">
        <f>LOOKUP(P$3:P$45,'TABLE DE VALEURS'!$A$1:$B$132)</f>
        <v>0</v>
      </c>
      <c r="R27" s="14">
        <f t="shared" ref="R27:R45" si="4">H27+1.5*K27+N27+2*Q27</f>
        <v>0</v>
      </c>
      <c r="S27" s="70">
        <f t="shared" si="3"/>
        <v>17</v>
      </c>
    </row>
    <row r="28" spans="1:19" x14ac:dyDescent="0.25">
      <c r="A28" s="4"/>
      <c r="B28" s="60"/>
      <c r="C28" s="4"/>
      <c r="D28" s="60"/>
      <c r="E28" s="1"/>
      <c r="F28" s="60"/>
      <c r="G28" s="4" t="s">
        <v>36</v>
      </c>
      <c r="H28" s="60">
        <f>LOOKUP(G$3:G$45,'TABLE DE VALEURS'!$A$1:$B$132)</f>
        <v>0</v>
      </c>
      <c r="I28" s="4"/>
      <c r="J28" s="4" t="s">
        <v>36</v>
      </c>
      <c r="K28" s="64">
        <f>LOOKUP(J$3:J$45,'TABLE DE VALEURS'!$A$1:$B$132)</f>
        <v>0</v>
      </c>
      <c r="L28" s="4"/>
      <c r="M28" s="4" t="s">
        <v>36</v>
      </c>
      <c r="N28" s="64">
        <f>LOOKUP(M$3:M$45,'TABLE DE VALEURS'!$A$1:$B$132)</f>
        <v>0</v>
      </c>
      <c r="O28" s="4"/>
      <c r="P28" s="4" t="s">
        <v>36</v>
      </c>
      <c r="Q28" s="56">
        <f>LOOKUP(P$3:P$45,'TABLE DE VALEURS'!$A$1:$B$132)</f>
        <v>0</v>
      </c>
      <c r="R28" s="14">
        <f t="shared" si="4"/>
        <v>0</v>
      </c>
      <c r="S28" s="70">
        <f t="shared" si="3"/>
        <v>17</v>
      </c>
    </row>
    <row r="29" spans="1:19" x14ac:dyDescent="0.25">
      <c r="A29" s="4"/>
      <c r="B29" s="60"/>
      <c r="C29" s="4"/>
      <c r="D29" s="60"/>
      <c r="E29" s="4"/>
      <c r="F29" s="60"/>
      <c r="G29" s="4" t="s">
        <v>36</v>
      </c>
      <c r="H29" s="60">
        <f>LOOKUP(G$3:G$45,'TABLE DE VALEURS'!$A$1:$B$132)</f>
        <v>0</v>
      </c>
      <c r="I29" s="4"/>
      <c r="J29" s="4" t="s">
        <v>36</v>
      </c>
      <c r="K29" s="64">
        <f>LOOKUP(J$3:J$45,'TABLE DE VALEURS'!$A$1:$B$132)</f>
        <v>0</v>
      </c>
      <c r="L29" s="4"/>
      <c r="M29" s="4" t="s">
        <v>36</v>
      </c>
      <c r="N29" s="64">
        <f>LOOKUP(M$3:M$45,'TABLE DE VALEURS'!$A$1:$B$132)</f>
        <v>0</v>
      </c>
      <c r="O29" s="4"/>
      <c r="P29" s="4" t="s">
        <v>36</v>
      </c>
      <c r="Q29" s="56">
        <f>LOOKUP(P$3:P$45,'TABLE DE VALEURS'!$A$1:$B$132)</f>
        <v>0</v>
      </c>
      <c r="R29" s="14">
        <f t="shared" si="4"/>
        <v>0</v>
      </c>
      <c r="S29" s="70">
        <f t="shared" si="3"/>
        <v>17</v>
      </c>
    </row>
    <row r="30" spans="1:19" x14ac:dyDescent="0.25">
      <c r="A30" s="4"/>
      <c r="B30" s="60"/>
      <c r="C30" s="4"/>
      <c r="D30" s="60"/>
      <c r="E30" s="4"/>
      <c r="F30" s="60"/>
      <c r="G30" s="4" t="s">
        <v>36</v>
      </c>
      <c r="H30" s="60">
        <f>LOOKUP(G$3:G$45,'TABLE DE VALEURS'!$A$1:$B$132)</f>
        <v>0</v>
      </c>
      <c r="I30" s="4"/>
      <c r="J30" s="4" t="s">
        <v>36</v>
      </c>
      <c r="K30" s="64">
        <f>LOOKUP(J$3:J$45,'TABLE DE VALEURS'!$A$1:$B$132)</f>
        <v>0</v>
      </c>
      <c r="L30" s="4"/>
      <c r="M30" s="4" t="s">
        <v>36</v>
      </c>
      <c r="N30" s="64">
        <f>LOOKUP(M$3:M$45,'TABLE DE VALEURS'!$A$1:$B$132)</f>
        <v>0</v>
      </c>
      <c r="O30" s="4"/>
      <c r="P30" s="4" t="s">
        <v>36</v>
      </c>
      <c r="Q30" s="56">
        <f>LOOKUP(P$3:P$45,'TABLE DE VALEURS'!$A$1:$B$132)</f>
        <v>0</v>
      </c>
      <c r="R30" s="14">
        <f t="shared" si="4"/>
        <v>0</v>
      </c>
      <c r="S30" s="70">
        <f t="shared" si="3"/>
        <v>17</v>
      </c>
    </row>
    <row r="31" spans="1:19" x14ac:dyDescent="0.25">
      <c r="A31" s="4"/>
      <c r="B31" s="60"/>
      <c r="C31" s="4"/>
      <c r="D31" s="60"/>
      <c r="E31" s="4"/>
      <c r="F31" s="60"/>
      <c r="G31" s="4" t="s">
        <v>36</v>
      </c>
      <c r="H31" s="60">
        <f>LOOKUP(G$3:G$45,'TABLE DE VALEURS'!$A$1:$B$132)</f>
        <v>0</v>
      </c>
      <c r="I31" s="4"/>
      <c r="J31" s="4" t="s">
        <v>36</v>
      </c>
      <c r="K31" s="64">
        <f>LOOKUP(J$3:J$45,'TABLE DE VALEURS'!$A$1:$B$132)</f>
        <v>0</v>
      </c>
      <c r="L31" s="4"/>
      <c r="M31" s="4" t="s">
        <v>36</v>
      </c>
      <c r="N31" s="64">
        <f>LOOKUP(M$3:M$45,'TABLE DE VALEURS'!$A$1:$B$132)</f>
        <v>0</v>
      </c>
      <c r="O31" s="4"/>
      <c r="P31" s="4" t="s">
        <v>36</v>
      </c>
      <c r="Q31" s="56">
        <f>LOOKUP(P$3:P$45,'TABLE DE VALEURS'!$A$1:$B$132)</f>
        <v>0</v>
      </c>
      <c r="R31" s="14">
        <f t="shared" si="4"/>
        <v>0</v>
      </c>
      <c r="S31" s="70">
        <f t="shared" si="3"/>
        <v>17</v>
      </c>
    </row>
    <row r="32" spans="1:19" x14ac:dyDescent="0.25">
      <c r="A32" s="4"/>
      <c r="B32" s="60"/>
      <c r="C32" s="4"/>
      <c r="D32" s="60"/>
      <c r="E32" s="4"/>
      <c r="F32" s="60"/>
      <c r="G32" s="4" t="s">
        <v>36</v>
      </c>
      <c r="H32" s="60">
        <f>LOOKUP(G$3:G$45,'TABLE DE VALEURS'!$A$1:$B$132)</f>
        <v>0</v>
      </c>
      <c r="I32" s="4"/>
      <c r="J32" s="4" t="s">
        <v>36</v>
      </c>
      <c r="K32" s="64">
        <f>LOOKUP(J$3:J$45,'TABLE DE VALEURS'!$A$1:$B$132)</f>
        <v>0</v>
      </c>
      <c r="L32" s="4"/>
      <c r="M32" s="4" t="s">
        <v>36</v>
      </c>
      <c r="N32" s="64">
        <f>LOOKUP(M$3:M$45,'TABLE DE VALEURS'!$A$1:$B$132)</f>
        <v>0</v>
      </c>
      <c r="O32" s="4"/>
      <c r="P32" s="4" t="s">
        <v>36</v>
      </c>
      <c r="Q32" s="56">
        <f>LOOKUP(P$3:P$45,'TABLE DE VALEURS'!$A$1:$B$132)</f>
        <v>0</v>
      </c>
      <c r="R32" s="14">
        <f t="shared" si="4"/>
        <v>0</v>
      </c>
      <c r="S32" s="70">
        <f t="shared" si="3"/>
        <v>17</v>
      </c>
    </row>
    <row r="33" spans="1:19" x14ac:dyDescent="0.25">
      <c r="A33" s="4"/>
      <c r="B33" s="60"/>
      <c r="C33" s="4"/>
      <c r="D33" s="60"/>
      <c r="E33" s="4"/>
      <c r="F33" s="60"/>
      <c r="G33" s="4" t="s">
        <v>36</v>
      </c>
      <c r="H33" s="60">
        <f>LOOKUP(G$3:G$45,'TABLE DE VALEURS'!$A$1:$B$132)</f>
        <v>0</v>
      </c>
      <c r="I33" s="4"/>
      <c r="J33" s="4" t="s">
        <v>36</v>
      </c>
      <c r="K33" s="64">
        <f>LOOKUP(J$3:J$45,'TABLE DE VALEURS'!$A$1:$B$132)</f>
        <v>0</v>
      </c>
      <c r="L33" s="4"/>
      <c r="M33" s="4" t="s">
        <v>36</v>
      </c>
      <c r="N33" s="64">
        <f>LOOKUP(M$3:M$45,'TABLE DE VALEURS'!$A$1:$B$132)</f>
        <v>0</v>
      </c>
      <c r="O33" s="4"/>
      <c r="P33" s="4" t="s">
        <v>36</v>
      </c>
      <c r="Q33" s="56">
        <f>LOOKUP(P$3:P$45,'TABLE DE VALEURS'!$A$1:$B$132)</f>
        <v>0</v>
      </c>
      <c r="R33" s="14">
        <f t="shared" si="4"/>
        <v>0</v>
      </c>
      <c r="S33" s="70">
        <f t="shared" si="3"/>
        <v>17</v>
      </c>
    </row>
    <row r="34" spans="1:19" x14ac:dyDescent="0.25">
      <c r="A34" s="4"/>
      <c r="B34" s="60"/>
      <c r="C34" s="4"/>
      <c r="D34" s="60"/>
      <c r="E34" s="4"/>
      <c r="F34" s="60"/>
      <c r="G34" s="4" t="s">
        <v>36</v>
      </c>
      <c r="H34" s="60">
        <f>LOOKUP(G$3:G$45,'TABLE DE VALEURS'!$A$1:$B$132)</f>
        <v>0</v>
      </c>
      <c r="I34" s="4"/>
      <c r="J34" s="4" t="s">
        <v>36</v>
      </c>
      <c r="K34" s="64">
        <f>LOOKUP(J$3:J$45,'TABLE DE VALEURS'!$A$1:$B$132)</f>
        <v>0</v>
      </c>
      <c r="L34" s="4"/>
      <c r="M34" s="4" t="s">
        <v>36</v>
      </c>
      <c r="N34" s="64">
        <f>LOOKUP(M$3:M$45,'TABLE DE VALEURS'!$A$1:$B$132)</f>
        <v>0</v>
      </c>
      <c r="O34" s="4"/>
      <c r="P34" s="4" t="s">
        <v>36</v>
      </c>
      <c r="Q34" s="56">
        <f>LOOKUP(P$3:P$45,'TABLE DE VALEURS'!$A$1:$B$132)</f>
        <v>0</v>
      </c>
      <c r="R34" s="14">
        <f t="shared" si="4"/>
        <v>0</v>
      </c>
      <c r="S34" s="70">
        <f t="shared" si="3"/>
        <v>17</v>
      </c>
    </row>
    <row r="35" spans="1:19" x14ac:dyDescent="0.25">
      <c r="A35" s="4"/>
      <c r="B35" s="60"/>
      <c r="C35" s="4"/>
      <c r="D35" s="60"/>
      <c r="E35" s="4"/>
      <c r="F35" s="60"/>
      <c r="G35" s="4" t="s">
        <v>36</v>
      </c>
      <c r="H35" s="60">
        <f>LOOKUP(G$3:G$45,'TABLE DE VALEURS'!$A$1:$B$132)</f>
        <v>0</v>
      </c>
      <c r="I35" s="4"/>
      <c r="J35" s="4" t="s">
        <v>36</v>
      </c>
      <c r="K35" s="64">
        <f>LOOKUP(J$3:J$45,'TABLE DE VALEURS'!$A$1:$B$132)</f>
        <v>0</v>
      </c>
      <c r="L35" s="4"/>
      <c r="M35" s="4" t="s">
        <v>36</v>
      </c>
      <c r="N35" s="64">
        <f>LOOKUP(M$3:M$45,'TABLE DE VALEURS'!$A$1:$B$132)</f>
        <v>0</v>
      </c>
      <c r="O35" s="4"/>
      <c r="P35" s="4" t="s">
        <v>36</v>
      </c>
      <c r="Q35" s="56">
        <f>LOOKUP(P$3:P$45,'TABLE DE VALEURS'!$A$1:$B$132)</f>
        <v>0</v>
      </c>
      <c r="R35" s="14">
        <f t="shared" si="4"/>
        <v>0</v>
      </c>
      <c r="S35" s="70">
        <f t="shared" si="3"/>
        <v>17</v>
      </c>
    </row>
    <row r="36" spans="1:19" x14ac:dyDescent="0.25">
      <c r="A36" s="4"/>
      <c r="B36" s="60"/>
      <c r="C36" s="4"/>
      <c r="D36" s="60"/>
      <c r="E36" s="4"/>
      <c r="F36" s="60"/>
      <c r="G36" s="4" t="s">
        <v>36</v>
      </c>
      <c r="H36" s="60">
        <f>LOOKUP(G$3:G$45,'TABLE DE VALEURS'!$A$1:$B$132)</f>
        <v>0</v>
      </c>
      <c r="I36" s="4"/>
      <c r="J36" s="4" t="s">
        <v>36</v>
      </c>
      <c r="K36" s="64">
        <f>LOOKUP(J$3:J$45,'TABLE DE VALEURS'!$A$1:$B$132)</f>
        <v>0</v>
      </c>
      <c r="L36" s="4"/>
      <c r="M36" s="4" t="s">
        <v>36</v>
      </c>
      <c r="N36" s="64">
        <f>LOOKUP(M$3:M$45,'TABLE DE VALEURS'!$A$1:$B$132)</f>
        <v>0</v>
      </c>
      <c r="O36" s="4"/>
      <c r="P36" s="4" t="s">
        <v>36</v>
      </c>
      <c r="Q36" s="56">
        <f>LOOKUP(P$3:P$45,'TABLE DE VALEURS'!$A$1:$B$132)</f>
        <v>0</v>
      </c>
      <c r="R36" s="14">
        <f t="shared" si="4"/>
        <v>0</v>
      </c>
      <c r="S36" s="70">
        <f t="shared" si="3"/>
        <v>17</v>
      </c>
    </row>
    <row r="37" spans="1:19" x14ac:dyDescent="0.25">
      <c r="A37" s="4"/>
      <c r="B37" s="60"/>
      <c r="C37" s="4"/>
      <c r="D37" s="60"/>
      <c r="E37" s="4"/>
      <c r="F37" s="60"/>
      <c r="G37" s="4" t="s">
        <v>36</v>
      </c>
      <c r="H37" s="60">
        <f>LOOKUP(G$3:G$45,'TABLE DE VALEURS'!$A$1:$B$132)</f>
        <v>0</v>
      </c>
      <c r="I37" s="4"/>
      <c r="J37" s="4" t="s">
        <v>36</v>
      </c>
      <c r="K37" s="64">
        <f>LOOKUP(J$3:J$45,'TABLE DE VALEURS'!$A$1:$B$132)</f>
        <v>0</v>
      </c>
      <c r="L37" s="4"/>
      <c r="M37" s="4" t="s">
        <v>36</v>
      </c>
      <c r="N37" s="64">
        <f>LOOKUP(M$3:M$45,'TABLE DE VALEURS'!$A$1:$B$132)</f>
        <v>0</v>
      </c>
      <c r="O37" s="4"/>
      <c r="P37" s="4" t="s">
        <v>36</v>
      </c>
      <c r="Q37" s="56">
        <f>LOOKUP(P$3:P$45,'TABLE DE VALEURS'!$A$1:$B$132)</f>
        <v>0</v>
      </c>
      <c r="R37" s="14">
        <f t="shared" si="4"/>
        <v>0</v>
      </c>
      <c r="S37" s="70">
        <f t="shared" si="3"/>
        <v>17</v>
      </c>
    </row>
    <row r="38" spans="1:19" x14ac:dyDescent="0.25">
      <c r="A38" s="4"/>
      <c r="B38" s="60"/>
      <c r="C38" s="4"/>
      <c r="D38" s="60"/>
      <c r="E38" s="4"/>
      <c r="F38" s="60"/>
      <c r="G38" s="4" t="s">
        <v>36</v>
      </c>
      <c r="H38" s="60">
        <f>LOOKUP(G$3:G$45,'TABLE DE VALEURS'!$A$1:$B$132)</f>
        <v>0</v>
      </c>
      <c r="I38" s="4"/>
      <c r="J38" s="4" t="s">
        <v>36</v>
      </c>
      <c r="K38" s="64">
        <f>LOOKUP(J$3:J$45,'TABLE DE VALEURS'!$A$1:$B$132)</f>
        <v>0</v>
      </c>
      <c r="L38" s="4"/>
      <c r="M38" s="4" t="s">
        <v>36</v>
      </c>
      <c r="N38" s="64">
        <f>LOOKUP(M$3:M$45,'TABLE DE VALEURS'!$A$1:$B$132)</f>
        <v>0</v>
      </c>
      <c r="O38" s="4"/>
      <c r="P38" s="4" t="s">
        <v>36</v>
      </c>
      <c r="Q38" s="56">
        <f>LOOKUP(P$3:P$45,'TABLE DE VALEURS'!$A$1:$B$132)</f>
        <v>0</v>
      </c>
      <c r="R38" s="14">
        <f t="shared" si="4"/>
        <v>0</v>
      </c>
      <c r="S38" s="70">
        <f t="shared" si="3"/>
        <v>17</v>
      </c>
    </row>
    <row r="39" spans="1:19" x14ac:dyDescent="0.25">
      <c r="A39" s="4"/>
      <c r="B39" s="60"/>
      <c r="C39" s="4"/>
      <c r="D39" s="60"/>
      <c r="E39" s="4"/>
      <c r="F39" s="60"/>
      <c r="G39" s="4" t="s">
        <v>36</v>
      </c>
      <c r="H39" s="60">
        <f>LOOKUP(G$3:G$45,'TABLE DE VALEURS'!$A$1:$B$132)</f>
        <v>0</v>
      </c>
      <c r="I39" s="4"/>
      <c r="J39" s="4" t="s">
        <v>36</v>
      </c>
      <c r="K39" s="64">
        <f>LOOKUP(J$3:J$45,'TABLE DE VALEURS'!$A$1:$B$132)</f>
        <v>0</v>
      </c>
      <c r="L39" s="4"/>
      <c r="M39" s="4" t="s">
        <v>36</v>
      </c>
      <c r="N39" s="64">
        <f>LOOKUP(M$3:M$45,'TABLE DE VALEURS'!$A$1:$B$132)</f>
        <v>0</v>
      </c>
      <c r="O39" s="4"/>
      <c r="P39" s="4" t="s">
        <v>36</v>
      </c>
      <c r="Q39" s="56">
        <f>LOOKUP(P$3:P$45,'TABLE DE VALEURS'!$A$1:$B$132)</f>
        <v>0</v>
      </c>
      <c r="R39" s="14">
        <f t="shared" si="4"/>
        <v>0</v>
      </c>
      <c r="S39" s="70">
        <f t="shared" si="3"/>
        <v>17</v>
      </c>
    </row>
    <row r="40" spans="1:19" x14ac:dyDescent="0.25">
      <c r="A40" s="4"/>
      <c r="B40" s="60"/>
      <c r="C40" s="4"/>
      <c r="D40" s="60"/>
      <c r="E40" s="4"/>
      <c r="F40" s="60"/>
      <c r="G40" s="4" t="s">
        <v>36</v>
      </c>
      <c r="H40" s="60">
        <f>LOOKUP(G$3:G$45,'TABLE DE VALEURS'!$A$1:$B$132)</f>
        <v>0</v>
      </c>
      <c r="I40" s="4"/>
      <c r="J40" s="4" t="s">
        <v>36</v>
      </c>
      <c r="K40" s="64">
        <f>LOOKUP(J$3:J$45,'TABLE DE VALEURS'!$A$1:$B$132)</f>
        <v>0</v>
      </c>
      <c r="L40" s="4"/>
      <c r="M40" s="4" t="s">
        <v>36</v>
      </c>
      <c r="N40" s="64">
        <f>LOOKUP(M$3:M$45,'TABLE DE VALEURS'!$A$1:$B$132)</f>
        <v>0</v>
      </c>
      <c r="O40" s="4"/>
      <c r="P40" s="4" t="s">
        <v>36</v>
      </c>
      <c r="Q40" s="56">
        <f>LOOKUP(P$3:P$45,'TABLE DE VALEURS'!$A$1:$B$132)</f>
        <v>0</v>
      </c>
      <c r="R40" s="14">
        <f t="shared" si="4"/>
        <v>0</v>
      </c>
      <c r="S40" s="70">
        <f t="shared" si="3"/>
        <v>17</v>
      </c>
    </row>
    <row r="41" spans="1:19" x14ac:dyDescent="0.25">
      <c r="A41" s="4"/>
      <c r="B41" s="60"/>
      <c r="C41" s="4"/>
      <c r="D41" s="60"/>
      <c r="E41" s="4"/>
      <c r="F41" s="60"/>
      <c r="G41" s="4" t="s">
        <v>36</v>
      </c>
      <c r="H41" s="60">
        <f>LOOKUP(G$3:G$45,'TABLE DE VALEURS'!$A$1:$B$132)</f>
        <v>0</v>
      </c>
      <c r="I41" s="4"/>
      <c r="J41" s="4" t="s">
        <v>36</v>
      </c>
      <c r="K41" s="64">
        <f>LOOKUP(J$3:J$45,'TABLE DE VALEURS'!$A$1:$B$132)</f>
        <v>0</v>
      </c>
      <c r="L41" s="4"/>
      <c r="M41" s="4" t="s">
        <v>36</v>
      </c>
      <c r="N41" s="64">
        <f>LOOKUP(M$3:M$45,'TABLE DE VALEURS'!$A$1:$B$132)</f>
        <v>0</v>
      </c>
      <c r="O41" s="4"/>
      <c r="P41" s="4" t="s">
        <v>36</v>
      </c>
      <c r="Q41" s="56">
        <f>LOOKUP(P$3:P$45,'TABLE DE VALEURS'!$A$1:$B$132)</f>
        <v>0</v>
      </c>
      <c r="R41" s="14">
        <f t="shared" si="4"/>
        <v>0</v>
      </c>
      <c r="S41" s="70">
        <f t="shared" si="3"/>
        <v>17</v>
      </c>
    </row>
    <row r="42" spans="1:19" x14ac:dyDescent="0.25">
      <c r="A42" s="4"/>
      <c r="B42" s="60"/>
      <c r="C42" s="4"/>
      <c r="D42" s="60"/>
      <c r="E42" s="4"/>
      <c r="F42" s="60"/>
      <c r="G42" s="4" t="s">
        <v>36</v>
      </c>
      <c r="H42" s="60">
        <f>LOOKUP(G$3:G$45,'TABLE DE VALEURS'!$A$1:$B$132)</f>
        <v>0</v>
      </c>
      <c r="I42" s="4"/>
      <c r="J42" s="4" t="s">
        <v>36</v>
      </c>
      <c r="K42" s="64">
        <f>LOOKUP(J$3:J$45,'TABLE DE VALEURS'!$A$1:$B$132)</f>
        <v>0</v>
      </c>
      <c r="L42" s="4"/>
      <c r="M42" s="4" t="s">
        <v>36</v>
      </c>
      <c r="N42" s="64">
        <f>LOOKUP(M$3:M$45,'TABLE DE VALEURS'!$A$1:$B$132)</f>
        <v>0</v>
      </c>
      <c r="O42" s="4"/>
      <c r="P42" s="4" t="s">
        <v>36</v>
      </c>
      <c r="Q42" s="56">
        <f>LOOKUP(P$3:P$45,'TABLE DE VALEURS'!$A$1:$B$132)</f>
        <v>0</v>
      </c>
      <c r="R42" s="14">
        <f t="shared" si="4"/>
        <v>0</v>
      </c>
      <c r="S42" s="70">
        <f t="shared" si="3"/>
        <v>17</v>
      </c>
    </row>
    <row r="43" spans="1:19" x14ac:dyDescent="0.25">
      <c r="A43" s="4"/>
      <c r="B43" s="60"/>
      <c r="C43" s="4"/>
      <c r="D43" s="60"/>
      <c r="E43" s="4"/>
      <c r="F43" s="60"/>
      <c r="G43" s="4" t="s">
        <v>36</v>
      </c>
      <c r="H43" s="60">
        <f>LOOKUP(G$3:G$45,'TABLE DE VALEURS'!$A$1:$B$132)</f>
        <v>0</v>
      </c>
      <c r="I43" s="4"/>
      <c r="J43" s="4" t="s">
        <v>36</v>
      </c>
      <c r="K43" s="64">
        <f>LOOKUP(J$3:J$45,'TABLE DE VALEURS'!$A$1:$B$132)</f>
        <v>0</v>
      </c>
      <c r="L43" s="4"/>
      <c r="M43" s="4" t="s">
        <v>36</v>
      </c>
      <c r="N43" s="64">
        <f>LOOKUP(M$3:M$45,'TABLE DE VALEURS'!$A$1:$B$132)</f>
        <v>0</v>
      </c>
      <c r="O43" s="4"/>
      <c r="P43" s="4" t="s">
        <v>36</v>
      </c>
      <c r="Q43" s="56">
        <f>LOOKUP(P$3:P$45,'TABLE DE VALEURS'!$A$1:$B$132)</f>
        <v>0</v>
      </c>
      <c r="R43" s="14">
        <f t="shared" si="4"/>
        <v>0</v>
      </c>
      <c r="S43" s="70">
        <f t="shared" si="3"/>
        <v>17</v>
      </c>
    </row>
    <row r="44" spans="1:19" x14ac:dyDescent="0.25">
      <c r="A44" s="4"/>
      <c r="B44" s="60"/>
      <c r="C44" s="4"/>
      <c r="D44" s="60"/>
      <c r="E44" s="4"/>
      <c r="F44" s="60"/>
      <c r="G44" s="4" t="s">
        <v>36</v>
      </c>
      <c r="H44" s="60">
        <f>LOOKUP(G$3:G$45,'TABLE DE VALEURS'!$A$1:$B$132)</f>
        <v>0</v>
      </c>
      <c r="I44" s="4"/>
      <c r="J44" s="4" t="s">
        <v>36</v>
      </c>
      <c r="K44" s="64">
        <f>LOOKUP(J$3:J$45,'TABLE DE VALEURS'!$A$1:$B$132)</f>
        <v>0</v>
      </c>
      <c r="L44" s="4"/>
      <c r="M44" s="4" t="s">
        <v>36</v>
      </c>
      <c r="N44" s="64">
        <f>LOOKUP(M$3:M$45,'TABLE DE VALEURS'!$A$1:$B$132)</f>
        <v>0</v>
      </c>
      <c r="O44" s="4"/>
      <c r="P44" s="4" t="s">
        <v>36</v>
      </c>
      <c r="Q44" s="56">
        <f>LOOKUP(P$3:P$45,'TABLE DE VALEURS'!$A$1:$B$132)</f>
        <v>0</v>
      </c>
      <c r="R44" s="14">
        <f t="shared" si="4"/>
        <v>0</v>
      </c>
      <c r="S44" s="70">
        <f t="shared" si="3"/>
        <v>17</v>
      </c>
    </row>
    <row r="45" spans="1:19" ht="15.75" thickBot="1" x14ac:dyDescent="0.3">
      <c r="A45" s="5"/>
      <c r="B45" s="67"/>
      <c r="C45" s="5"/>
      <c r="D45" s="67"/>
      <c r="E45" s="5"/>
      <c r="F45" s="67"/>
      <c r="G45" s="5" t="s">
        <v>36</v>
      </c>
      <c r="H45" s="67">
        <f>LOOKUP(G$3:G$45,'TABLE DE VALEURS'!$A$1:$B$132)</f>
        <v>0</v>
      </c>
      <c r="I45" s="5"/>
      <c r="J45" s="5" t="s">
        <v>36</v>
      </c>
      <c r="K45" s="68">
        <f>LOOKUP(J$3:J$45,'TABLE DE VALEURS'!$A$1:$B$132)</f>
        <v>0</v>
      </c>
      <c r="L45" s="5"/>
      <c r="M45" s="5" t="s">
        <v>36</v>
      </c>
      <c r="N45" s="68">
        <f>LOOKUP(M$3:M$45,'TABLE DE VALEURS'!$A$1:$B$132)</f>
        <v>0</v>
      </c>
      <c r="O45" s="5"/>
      <c r="P45" s="5" t="s">
        <v>36</v>
      </c>
      <c r="Q45" s="69">
        <f>LOOKUP(P$3:P$45,'TABLE DE VALEURS'!$A$1:$B$132)</f>
        <v>0</v>
      </c>
      <c r="R45" s="15">
        <f t="shared" si="4"/>
        <v>0</v>
      </c>
      <c r="S45" s="73">
        <f t="shared" si="3"/>
        <v>17</v>
      </c>
    </row>
  </sheetData>
  <sortState ref="A3:S25">
    <sortCondition ref="S3:S25"/>
  </sortState>
  <mergeCells count="11">
    <mergeCell ref="S1:S2"/>
    <mergeCell ref="F1:H1"/>
    <mergeCell ref="I1:K1"/>
    <mergeCell ref="L1:N1"/>
    <mergeCell ref="O1:Q1"/>
    <mergeCell ref="R1:R2"/>
    <mergeCell ref="A1:A2"/>
    <mergeCell ref="B1:B2"/>
    <mergeCell ref="C1:C2"/>
    <mergeCell ref="D1:D2"/>
    <mergeCell ref="E1:E2"/>
  </mergeCells>
  <dataValidations count="1">
    <dataValidation type="list" allowBlank="1" showInputMessage="1" showErrorMessage="1" sqref="C1">
      <formula1>clubs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Normal="100" workbookViewId="0">
      <selection activeCell="C12" sqref="C12"/>
    </sheetView>
  </sheetViews>
  <sheetFormatPr baseColWidth="10" defaultColWidth="8.85546875" defaultRowHeight="15" x14ac:dyDescent="0.25"/>
  <cols>
    <col min="1" max="1" width="20.28515625" style="2" bestFit="1" customWidth="1"/>
    <col min="2" max="2" width="13.5703125" style="2" bestFit="1" customWidth="1"/>
    <col min="3" max="3" width="33.140625" style="2" bestFit="1" customWidth="1"/>
    <col min="4" max="4" width="14.85546875" style="2" bestFit="1" customWidth="1"/>
    <col min="5" max="5" width="13.5703125" style="2" bestFit="1" customWidth="1"/>
    <col min="6" max="6" width="5.28515625" style="2" bestFit="1" customWidth="1"/>
    <col min="7" max="7" width="8.85546875" style="2"/>
    <col min="8" max="8" width="7.5703125" style="2" bestFit="1" customWidth="1"/>
    <col min="9" max="9" width="5.28515625" style="2" bestFit="1" customWidth="1"/>
    <col min="10" max="10" width="8.85546875" style="2"/>
    <col min="11" max="11" width="7.5703125" style="2" bestFit="1" customWidth="1"/>
    <col min="12" max="12" width="5.85546875" style="2" customWidth="1"/>
    <col min="13" max="13" width="8.85546875" style="2"/>
    <col min="14" max="14" width="7.5703125" style="2" bestFit="1" customWidth="1"/>
    <col min="15" max="15" width="5.28515625" style="2" bestFit="1" customWidth="1"/>
    <col min="16" max="16" width="8.85546875" style="2"/>
    <col min="17" max="17" width="7.5703125" style="2" bestFit="1" customWidth="1"/>
    <col min="18" max="18" width="10.5703125" style="2" customWidth="1"/>
    <col min="19" max="19" width="14.140625" style="2" bestFit="1" customWidth="1"/>
    <col min="20" max="1025" width="10.5703125"/>
  </cols>
  <sheetData>
    <row r="1" spans="1:19" ht="52.9" customHeight="1" thickBot="1" x14ac:dyDescent="0.3">
      <c r="A1" s="102" t="s">
        <v>25</v>
      </c>
      <c r="B1" s="102" t="s">
        <v>26</v>
      </c>
      <c r="C1" s="102" t="s">
        <v>27</v>
      </c>
      <c r="D1" s="102" t="s">
        <v>28</v>
      </c>
      <c r="E1" s="102" t="s">
        <v>2</v>
      </c>
      <c r="F1" s="106" t="s">
        <v>245</v>
      </c>
      <c r="G1" s="107"/>
      <c r="H1" s="108"/>
      <c r="I1" s="106" t="s">
        <v>300</v>
      </c>
      <c r="J1" s="107"/>
      <c r="K1" s="108"/>
      <c r="L1" s="106" t="s">
        <v>244</v>
      </c>
      <c r="M1" s="107"/>
      <c r="N1" s="108"/>
      <c r="O1" s="109" t="s">
        <v>246</v>
      </c>
      <c r="P1" s="110"/>
      <c r="Q1" s="111"/>
      <c r="R1" s="104" t="s">
        <v>29</v>
      </c>
      <c r="S1" s="104" t="s">
        <v>30</v>
      </c>
    </row>
    <row r="2" spans="1:19" ht="14.45" customHeight="1" thickBot="1" x14ac:dyDescent="0.3">
      <c r="A2" s="103"/>
      <c r="B2" s="103"/>
      <c r="C2" s="103"/>
      <c r="D2" s="103"/>
      <c r="E2" s="103"/>
      <c r="F2" s="52"/>
      <c r="G2" s="52" t="s">
        <v>31</v>
      </c>
      <c r="H2" s="52" t="s">
        <v>32</v>
      </c>
      <c r="I2" s="8"/>
      <c r="J2" s="9" t="s">
        <v>31</v>
      </c>
      <c r="K2" s="10" t="s">
        <v>32</v>
      </c>
      <c r="L2" s="8"/>
      <c r="M2" s="12" t="s">
        <v>31</v>
      </c>
      <c r="N2" s="11" t="s">
        <v>32</v>
      </c>
      <c r="O2" s="8"/>
      <c r="P2" s="13" t="s">
        <v>31</v>
      </c>
      <c r="Q2" s="9" t="s">
        <v>32</v>
      </c>
      <c r="R2" s="105"/>
      <c r="S2" s="105"/>
    </row>
    <row r="3" spans="1:19" x14ac:dyDescent="0.25">
      <c r="A3" s="79" t="s">
        <v>183</v>
      </c>
      <c r="B3" s="80" t="s">
        <v>302</v>
      </c>
      <c r="C3" s="57" t="s">
        <v>38</v>
      </c>
      <c r="D3" s="66" t="s">
        <v>52</v>
      </c>
      <c r="E3" s="57" t="s">
        <v>297</v>
      </c>
      <c r="F3" s="66" t="s">
        <v>35</v>
      </c>
      <c r="G3" s="57">
        <v>3</v>
      </c>
      <c r="H3" s="66">
        <f>LOOKUP(G$3:G$44,'TABLE DE VALEURS'!$A$1:$B$132)</f>
        <v>140</v>
      </c>
      <c r="I3" s="53" t="s">
        <v>35</v>
      </c>
      <c r="J3" s="57">
        <v>1</v>
      </c>
      <c r="K3" s="65">
        <f>LOOKUP(J$3:J$44,'TABLE DE VALEURS'!$A$1:$B$132)</f>
        <v>150</v>
      </c>
      <c r="L3" s="53" t="s">
        <v>35</v>
      </c>
      <c r="M3" s="57">
        <v>2</v>
      </c>
      <c r="N3" s="65">
        <f>LOOKUP(M$3:M$44,'TABLE DE VALEURS'!$A$1:$B$132)</f>
        <v>145</v>
      </c>
      <c r="O3" s="53" t="s">
        <v>35</v>
      </c>
      <c r="P3" s="57">
        <v>10</v>
      </c>
      <c r="Q3" s="6">
        <f>LOOKUP(P$3:P$44,'TABLE DE VALEURS'!$A$1:$B$132)</f>
        <v>122</v>
      </c>
      <c r="R3" s="74">
        <f t="shared" ref="R3:R29" si="0">H3+1.5*K3+N3+2*Q3</f>
        <v>754</v>
      </c>
      <c r="S3" s="75">
        <f t="shared" ref="S3:S29" si="1">RANK($R3,R$3:R$44)</f>
        <v>1</v>
      </c>
    </row>
    <row r="4" spans="1:19" x14ac:dyDescent="0.25">
      <c r="A4" s="81" t="s">
        <v>185</v>
      </c>
      <c r="B4" s="82" t="s">
        <v>182</v>
      </c>
      <c r="C4" s="1" t="s">
        <v>38</v>
      </c>
      <c r="D4" s="59" t="s">
        <v>52</v>
      </c>
      <c r="E4" s="1" t="s">
        <v>297</v>
      </c>
      <c r="F4" s="59" t="s">
        <v>35</v>
      </c>
      <c r="G4" s="1">
        <v>5</v>
      </c>
      <c r="H4" s="58">
        <f>LOOKUP(G$3:G$44,'TABLE DE VALEURS'!$A$1:$B$132)</f>
        <v>134</v>
      </c>
      <c r="I4" s="1" t="s">
        <v>35</v>
      </c>
      <c r="J4" s="1">
        <v>3</v>
      </c>
      <c r="K4" s="62">
        <f>LOOKUP(J$3:J$44,'TABLE DE VALEURS'!$A$1:$B$132)</f>
        <v>140</v>
      </c>
      <c r="L4" s="1" t="s">
        <v>35</v>
      </c>
      <c r="M4" s="1">
        <v>1</v>
      </c>
      <c r="N4" s="62">
        <f>LOOKUP(M$3:M$44,'TABLE DE VALEURS'!$A$1:$B$132)</f>
        <v>150</v>
      </c>
      <c r="O4" s="1" t="s">
        <v>35</v>
      </c>
      <c r="P4" s="1">
        <v>11</v>
      </c>
      <c r="Q4" s="7">
        <f>LOOKUP(P$3:P$44,'TABLE DE VALEURS'!$A$1:$B$132)</f>
        <v>120</v>
      </c>
      <c r="R4" s="76">
        <f t="shared" si="0"/>
        <v>734</v>
      </c>
      <c r="S4" s="76">
        <f t="shared" si="1"/>
        <v>2</v>
      </c>
    </row>
    <row r="5" spans="1:19" x14ac:dyDescent="0.25">
      <c r="A5" s="85" t="s">
        <v>37</v>
      </c>
      <c r="B5" s="86" t="s">
        <v>303</v>
      </c>
      <c r="C5" s="1" t="s">
        <v>38</v>
      </c>
      <c r="D5" s="59" t="s">
        <v>52</v>
      </c>
      <c r="E5" s="1" t="s">
        <v>297</v>
      </c>
      <c r="F5" s="59" t="s">
        <v>35</v>
      </c>
      <c r="G5" s="1">
        <v>9</v>
      </c>
      <c r="H5" s="58">
        <f>LOOKUP(G$3:G$44,'TABLE DE VALEURS'!$A$1:$B$132)</f>
        <v>124</v>
      </c>
      <c r="I5" s="1" t="s">
        <v>35</v>
      </c>
      <c r="J5" s="1">
        <v>4</v>
      </c>
      <c r="K5" s="62">
        <f>LOOKUP(J$3:J$44,'TABLE DE VALEURS'!$A$1:$B$132)</f>
        <v>137</v>
      </c>
      <c r="L5" s="1" t="s">
        <v>35</v>
      </c>
      <c r="M5" s="1">
        <v>3</v>
      </c>
      <c r="N5" s="62">
        <f>LOOKUP(M$3:M$44,'TABLE DE VALEURS'!$A$1:$B$132)</f>
        <v>140</v>
      </c>
      <c r="O5" s="1" t="s">
        <v>35</v>
      </c>
      <c r="P5" s="1">
        <v>21</v>
      </c>
      <c r="Q5" s="7">
        <f>LOOKUP(P$3:P$44,'TABLE DE VALEURS'!$A$1:$B$132)</f>
        <v>109</v>
      </c>
      <c r="R5" s="76">
        <f t="shared" si="0"/>
        <v>687.5</v>
      </c>
      <c r="S5" s="76">
        <f t="shared" si="1"/>
        <v>3</v>
      </c>
    </row>
    <row r="6" spans="1:19" x14ac:dyDescent="0.25">
      <c r="A6" s="1" t="s">
        <v>193</v>
      </c>
      <c r="B6" s="59" t="s">
        <v>196</v>
      </c>
      <c r="C6" s="1" t="s">
        <v>38</v>
      </c>
      <c r="D6" s="59" t="s">
        <v>52</v>
      </c>
      <c r="E6" s="1" t="s">
        <v>297</v>
      </c>
      <c r="F6" s="59" t="s">
        <v>35</v>
      </c>
      <c r="G6" s="1">
        <v>16</v>
      </c>
      <c r="H6" s="58">
        <f>LOOKUP(G$3:G$44,'TABLE DE VALEURS'!$A$1:$B$132)</f>
        <v>114</v>
      </c>
      <c r="I6" s="1" t="s">
        <v>35</v>
      </c>
      <c r="J6" s="1">
        <v>17</v>
      </c>
      <c r="K6" s="62">
        <f>LOOKUP(J$3:J$44,'TABLE DE VALEURS'!$A$1:$B$132)</f>
        <v>113</v>
      </c>
      <c r="L6" s="1" t="s">
        <v>35</v>
      </c>
      <c r="M6" s="1">
        <v>5</v>
      </c>
      <c r="N6" s="62">
        <f>LOOKUP(M$3:M$44,'TABLE DE VALEURS'!$A$1:$B$132)</f>
        <v>134</v>
      </c>
      <c r="O6" s="1" t="s">
        <v>35</v>
      </c>
      <c r="P6" s="1">
        <v>45</v>
      </c>
      <c r="Q6" s="7">
        <f>LOOKUP(P$3:P$44,'TABLE DE VALEURS'!$A$1:$B$132)</f>
        <v>85</v>
      </c>
      <c r="R6" s="76">
        <f t="shared" si="0"/>
        <v>587.5</v>
      </c>
      <c r="S6" s="76">
        <f t="shared" si="1"/>
        <v>4</v>
      </c>
    </row>
    <row r="7" spans="1:19" x14ac:dyDescent="0.25">
      <c r="A7" s="1" t="s">
        <v>186</v>
      </c>
      <c r="B7" s="59" t="s">
        <v>304</v>
      </c>
      <c r="C7" s="1" t="s">
        <v>38</v>
      </c>
      <c r="D7" s="59" t="s">
        <v>52</v>
      </c>
      <c r="E7" s="1" t="s">
        <v>297</v>
      </c>
      <c r="F7" s="59" t="s">
        <v>35</v>
      </c>
      <c r="G7" s="1">
        <v>6</v>
      </c>
      <c r="H7" s="58">
        <f>LOOKUP(G$3:G$44,'TABLE DE VALEURS'!$A$1:$B$132)</f>
        <v>131</v>
      </c>
      <c r="I7" s="1" t="s">
        <v>35</v>
      </c>
      <c r="J7" s="1">
        <v>6</v>
      </c>
      <c r="K7" s="62">
        <f>LOOKUP(J$3:J$44,'TABLE DE VALEURS'!$A$1:$B$132)</f>
        <v>131</v>
      </c>
      <c r="L7" s="1" t="s">
        <v>35</v>
      </c>
      <c r="M7" s="1" t="s">
        <v>36</v>
      </c>
      <c r="N7" s="62">
        <f>LOOKUP(M$3:M$44,'TABLE DE VALEURS'!$A$1:$B$132)</f>
        <v>0</v>
      </c>
      <c r="O7" s="1" t="s">
        <v>35</v>
      </c>
      <c r="P7" s="1">
        <v>34</v>
      </c>
      <c r="Q7" s="7">
        <f>LOOKUP(P$3:P$44,'TABLE DE VALEURS'!$A$1:$B$132)</f>
        <v>96</v>
      </c>
      <c r="R7" s="76">
        <f t="shared" si="0"/>
        <v>519.5</v>
      </c>
      <c r="S7" s="76">
        <f t="shared" si="1"/>
        <v>5</v>
      </c>
    </row>
    <row r="8" spans="1:19" x14ac:dyDescent="0.25">
      <c r="A8" s="4" t="s">
        <v>190</v>
      </c>
      <c r="B8" s="60" t="s">
        <v>63</v>
      </c>
      <c r="C8" s="4" t="s">
        <v>34</v>
      </c>
      <c r="D8" s="60" t="s">
        <v>52</v>
      </c>
      <c r="E8" s="1" t="s">
        <v>297</v>
      </c>
      <c r="F8" s="60" t="s">
        <v>35</v>
      </c>
      <c r="G8" s="4">
        <v>12</v>
      </c>
      <c r="H8" s="95">
        <f>LOOKUP(G$3:G$44,'TABLE DE VALEURS'!$A$1:$B$132)</f>
        <v>118</v>
      </c>
      <c r="I8" s="4" t="s">
        <v>35</v>
      </c>
      <c r="J8" s="4">
        <v>12</v>
      </c>
      <c r="K8" s="62">
        <f>LOOKUP(J$3:J$44,'TABLE DE VALEURS'!$A$1:$B$132)</f>
        <v>118</v>
      </c>
      <c r="L8" s="4" t="s">
        <v>35</v>
      </c>
      <c r="M8" s="4">
        <v>4</v>
      </c>
      <c r="N8" s="62">
        <f>LOOKUP(M$3:M$44,'TABLE DE VALEURS'!$A$1:$B$132)</f>
        <v>137</v>
      </c>
      <c r="O8" s="4" t="s">
        <v>35</v>
      </c>
      <c r="P8" s="4" t="s">
        <v>36</v>
      </c>
      <c r="Q8" s="7">
        <f>LOOKUP(P$3:P$44,'TABLE DE VALEURS'!$A$1:$B$132)</f>
        <v>0</v>
      </c>
      <c r="R8" s="16">
        <f t="shared" si="0"/>
        <v>432</v>
      </c>
      <c r="S8" s="76">
        <f t="shared" si="1"/>
        <v>6</v>
      </c>
    </row>
    <row r="9" spans="1:19" x14ac:dyDescent="0.25">
      <c r="A9" s="1" t="s">
        <v>309</v>
      </c>
      <c r="B9" s="59" t="s">
        <v>182</v>
      </c>
      <c r="C9" s="1" t="s">
        <v>54</v>
      </c>
      <c r="D9" s="59" t="s">
        <v>52</v>
      </c>
      <c r="E9" s="1" t="s">
        <v>297</v>
      </c>
      <c r="F9" s="59" t="s">
        <v>35</v>
      </c>
      <c r="G9" s="1">
        <v>2</v>
      </c>
      <c r="H9" s="58">
        <f>LOOKUP(G$3:G$44,'TABLE DE VALEURS'!$A$1:$B$132)</f>
        <v>145</v>
      </c>
      <c r="I9" s="1" t="s">
        <v>35</v>
      </c>
      <c r="J9" s="1" t="s">
        <v>36</v>
      </c>
      <c r="K9" s="62">
        <f>LOOKUP(J$3:J$44,'TABLE DE VALEURS'!$A$1:$B$132)</f>
        <v>0</v>
      </c>
      <c r="L9" s="1" t="s">
        <v>35</v>
      </c>
      <c r="M9" s="1" t="s">
        <v>36</v>
      </c>
      <c r="N9" s="62">
        <f>LOOKUP(M$3:M$44,'TABLE DE VALEURS'!$A$1:$B$132)</f>
        <v>0</v>
      </c>
      <c r="O9" s="1" t="s">
        <v>35</v>
      </c>
      <c r="P9" s="1">
        <v>5</v>
      </c>
      <c r="Q9" s="7">
        <f>LOOKUP(P$3:P$44,'TABLE DE VALEURS'!$A$1:$B$132)</f>
        <v>134</v>
      </c>
      <c r="R9" s="76">
        <f t="shared" si="0"/>
        <v>413</v>
      </c>
      <c r="S9" s="76">
        <f t="shared" si="1"/>
        <v>7</v>
      </c>
    </row>
    <row r="10" spans="1:19" x14ac:dyDescent="0.25">
      <c r="A10" s="1" t="s">
        <v>51</v>
      </c>
      <c r="B10" s="59" t="s">
        <v>148</v>
      </c>
      <c r="C10" s="1" t="s">
        <v>275</v>
      </c>
      <c r="D10" s="59" t="s">
        <v>52</v>
      </c>
      <c r="E10" s="1" t="s">
        <v>297</v>
      </c>
      <c r="F10" s="59" t="s">
        <v>88</v>
      </c>
      <c r="G10" s="1">
        <v>10</v>
      </c>
      <c r="H10" s="58">
        <f>LOOKUP(G$3:G$44,'TABLE DE VALEURS'!$A$1:$B$132)</f>
        <v>122</v>
      </c>
      <c r="I10" s="1" t="s">
        <v>88</v>
      </c>
      <c r="J10" s="1" t="s">
        <v>36</v>
      </c>
      <c r="K10" s="62">
        <f>LOOKUP(J$3:J$44,'TABLE DE VALEURS'!$A$1:$B$132)</f>
        <v>0</v>
      </c>
      <c r="L10" s="1" t="s">
        <v>88</v>
      </c>
      <c r="M10" s="1" t="s">
        <v>36</v>
      </c>
      <c r="N10" s="62">
        <f>LOOKUP(M$3:M$44,'TABLE DE VALEURS'!$A$1:$B$132)</f>
        <v>0</v>
      </c>
      <c r="O10" s="1" t="s">
        <v>88</v>
      </c>
      <c r="P10" s="1">
        <v>9</v>
      </c>
      <c r="Q10" s="7">
        <f>LOOKUP(P$3:P$44,'TABLE DE VALEURS'!$A$1:$B$132)</f>
        <v>124</v>
      </c>
      <c r="R10" s="76">
        <f t="shared" si="0"/>
        <v>370</v>
      </c>
      <c r="S10" s="76">
        <f t="shared" si="1"/>
        <v>8</v>
      </c>
    </row>
    <row r="11" spans="1:19" x14ac:dyDescent="0.25">
      <c r="A11" s="1" t="s">
        <v>181</v>
      </c>
      <c r="B11" s="59" t="s">
        <v>63</v>
      </c>
      <c r="C11" s="1" t="s">
        <v>38</v>
      </c>
      <c r="D11" s="59" t="s">
        <v>52</v>
      </c>
      <c r="E11" s="1" t="s">
        <v>297</v>
      </c>
      <c r="F11" s="59" t="s">
        <v>35</v>
      </c>
      <c r="G11" s="1">
        <v>1</v>
      </c>
      <c r="H11" s="58">
        <f>LOOKUP(G$3:G$44,'TABLE DE VALEURS'!$A$1:$B$132)</f>
        <v>150</v>
      </c>
      <c r="I11" s="1" t="s">
        <v>35</v>
      </c>
      <c r="J11" s="1">
        <v>2</v>
      </c>
      <c r="K11" s="62">
        <f>LOOKUP(J$3:J$44,'TABLE DE VALEURS'!$A$1:$B$132)</f>
        <v>145</v>
      </c>
      <c r="L11" s="1" t="s">
        <v>35</v>
      </c>
      <c r="M11" s="1" t="s">
        <v>36</v>
      </c>
      <c r="N11" s="62">
        <f>LOOKUP(M$3:M$44,'TABLE DE VALEURS'!$A$1:$B$132)</f>
        <v>0</v>
      </c>
      <c r="O11" s="1" t="s">
        <v>35</v>
      </c>
      <c r="P11" s="1" t="s">
        <v>36</v>
      </c>
      <c r="Q11" s="7">
        <f>LOOKUP(P$3:P$44,'TABLE DE VALEURS'!$A$1:$B$132)</f>
        <v>0</v>
      </c>
      <c r="R11" s="76">
        <f t="shared" si="0"/>
        <v>367.5</v>
      </c>
      <c r="S11" s="76">
        <f t="shared" si="1"/>
        <v>9</v>
      </c>
    </row>
    <row r="12" spans="1:19" x14ac:dyDescent="0.25">
      <c r="A12" s="1" t="s">
        <v>184</v>
      </c>
      <c r="B12" s="59" t="s">
        <v>256</v>
      </c>
      <c r="C12" s="1" t="s">
        <v>275</v>
      </c>
      <c r="D12" s="59" t="s">
        <v>52</v>
      </c>
      <c r="E12" s="1" t="s">
        <v>297</v>
      </c>
      <c r="F12" s="59" t="s">
        <v>88</v>
      </c>
      <c r="G12" s="1">
        <v>4</v>
      </c>
      <c r="H12" s="89">
        <f>LOOKUP(G$3:G$44,'TABLE DE VALEURS'!$A$1:$B$132)</f>
        <v>137</v>
      </c>
      <c r="I12" s="1" t="s">
        <v>88</v>
      </c>
      <c r="J12" s="1" t="s">
        <v>36</v>
      </c>
      <c r="K12" s="62">
        <f>LOOKUP(J$3:J$44,'TABLE DE VALEURS'!$A$1:$B$132)</f>
        <v>0</v>
      </c>
      <c r="L12" s="1" t="s">
        <v>88</v>
      </c>
      <c r="M12" s="1" t="s">
        <v>36</v>
      </c>
      <c r="N12" s="62">
        <f>LOOKUP(M$3:M$44,'TABLE DE VALEURS'!$A$1:$B$132)</f>
        <v>0</v>
      </c>
      <c r="O12" s="1" t="s">
        <v>50</v>
      </c>
      <c r="P12" s="1">
        <v>25</v>
      </c>
      <c r="Q12" s="7">
        <f>LOOKUP(P$3:P$44,'TABLE DE VALEURS'!$A$1:$B$132)</f>
        <v>105</v>
      </c>
      <c r="R12" s="76">
        <f t="shared" si="0"/>
        <v>347</v>
      </c>
      <c r="S12" s="76">
        <f t="shared" si="1"/>
        <v>10</v>
      </c>
    </row>
    <row r="13" spans="1:19" x14ac:dyDescent="0.25">
      <c r="A13" s="4" t="s">
        <v>58</v>
      </c>
      <c r="B13" s="60" t="s">
        <v>199</v>
      </c>
      <c r="C13" s="4" t="s">
        <v>299</v>
      </c>
      <c r="D13" s="60" t="s">
        <v>52</v>
      </c>
      <c r="E13" s="1" t="s">
        <v>297</v>
      </c>
      <c r="F13" s="60" t="s">
        <v>50</v>
      </c>
      <c r="G13" s="4">
        <v>7</v>
      </c>
      <c r="H13" s="60">
        <f>LOOKUP(G$3:G$44,'TABLE DE VALEURS'!$A$1:$B$132)</f>
        <v>128</v>
      </c>
      <c r="I13" s="4" t="s">
        <v>50</v>
      </c>
      <c r="J13" s="4" t="s">
        <v>36</v>
      </c>
      <c r="K13" s="62">
        <f>LOOKUP(J$3:J$44,'TABLE DE VALEURS'!$A$1:$B$132)</f>
        <v>0</v>
      </c>
      <c r="L13" s="4" t="s">
        <v>50</v>
      </c>
      <c r="M13" s="4" t="s">
        <v>36</v>
      </c>
      <c r="N13" s="62">
        <f>LOOKUP(M$3:M$44,'TABLE DE VALEURS'!$A$1:$B$132)</f>
        <v>0</v>
      </c>
      <c r="O13" s="4" t="s">
        <v>50</v>
      </c>
      <c r="P13" s="4">
        <v>24</v>
      </c>
      <c r="Q13" s="7">
        <f>LOOKUP(P$3:P$44,'TABLE DE VALEURS'!$A$1:$B$132)</f>
        <v>106</v>
      </c>
      <c r="R13" s="16">
        <f t="shared" si="0"/>
        <v>340</v>
      </c>
      <c r="S13" s="76">
        <f t="shared" si="1"/>
        <v>11</v>
      </c>
    </row>
    <row r="14" spans="1:19" x14ac:dyDescent="0.25">
      <c r="A14" s="4" t="s">
        <v>78</v>
      </c>
      <c r="B14" s="60" t="s">
        <v>305</v>
      </c>
      <c r="C14" s="4" t="s">
        <v>275</v>
      </c>
      <c r="D14" s="60" t="s">
        <v>52</v>
      </c>
      <c r="E14" s="1" t="s">
        <v>297</v>
      </c>
      <c r="F14" s="60" t="s">
        <v>50</v>
      </c>
      <c r="G14" s="4">
        <v>13</v>
      </c>
      <c r="H14" s="60">
        <f>LOOKUP(G$3:G$44,'TABLE DE VALEURS'!$A$1:$B$132)</f>
        <v>117</v>
      </c>
      <c r="I14" s="4" t="s">
        <v>50</v>
      </c>
      <c r="J14" s="4" t="s">
        <v>36</v>
      </c>
      <c r="K14" s="62">
        <f>LOOKUP(J$3:J$44,'TABLE DE VALEURS'!$A$1:$B$132)</f>
        <v>0</v>
      </c>
      <c r="L14" s="4" t="s">
        <v>50</v>
      </c>
      <c r="M14" s="4" t="s">
        <v>36</v>
      </c>
      <c r="N14" s="62">
        <f>LOOKUP(M$3:M$44,'TABLE DE VALEURS'!$A$1:$B$132)</f>
        <v>0</v>
      </c>
      <c r="O14" s="4" t="s">
        <v>50</v>
      </c>
      <c r="P14" s="4">
        <v>20</v>
      </c>
      <c r="Q14" s="7">
        <f>LOOKUP(P$3:P$44,'TABLE DE VALEURS'!$A$1:$B$132)</f>
        <v>110</v>
      </c>
      <c r="R14" s="16">
        <f t="shared" si="0"/>
        <v>337</v>
      </c>
      <c r="S14" s="76">
        <f t="shared" si="1"/>
        <v>12</v>
      </c>
    </row>
    <row r="15" spans="1:19" x14ac:dyDescent="0.25">
      <c r="A15" s="4" t="s">
        <v>189</v>
      </c>
      <c r="B15" s="60" t="s">
        <v>197</v>
      </c>
      <c r="C15" s="4" t="s">
        <v>275</v>
      </c>
      <c r="D15" s="60" t="s">
        <v>52</v>
      </c>
      <c r="E15" s="1" t="s">
        <v>297</v>
      </c>
      <c r="F15" s="60" t="s">
        <v>35</v>
      </c>
      <c r="G15" s="4">
        <v>11</v>
      </c>
      <c r="H15" s="60">
        <f>LOOKUP(G$3:G$44,'TABLE DE VALEURS'!$A$1:$B$132)</f>
        <v>120</v>
      </c>
      <c r="I15" s="4" t="s">
        <v>50</v>
      </c>
      <c r="J15" s="4" t="s">
        <v>36</v>
      </c>
      <c r="K15" s="62">
        <f>LOOKUP(J$3:J$44,'TABLE DE VALEURS'!$A$1:$B$132)</f>
        <v>0</v>
      </c>
      <c r="L15" s="4" t="s">
        <v>50</v>
      </c>
      <c r="M15" s="4" t="s">
        <v>36</v>
      </c>
      <c r="N15" s="62">
        <f>LOOKUP(M$3:M$44,'TABLE DE VALEURS'!$A$1:$B$132)</f>
        <v>0</v>
      </c>
      <c r="O15" s="4" t="s">
        <v>50</v>
      </c>
      <c r="P15" s="4">
        <v>30</v>
      </c>
      <c r="Q15" s="7">
        <f>LOOKUP(P$3:P$44,'TABLE DE VALEURS'!$A$1:$B$132)</f>
        <v>100</v>
      </c>
      <c r="R15" s="16">
        <f t="shared" si="0"/>
        <v>320</v>
      </c>
      <c r="S15" s="76">
        <f t="shared" si="1"/>
        <v>13</v>
      </c>
    </row>
    <row r="16" spans="1:19" x14ac:dyDescent="0.25">
      <c r="A16" s="4" t="s">
        <v>69</v>
      </c>
      <c r="B16" s="60" t="s">
        <v>192</v>
      </c>
      <c r="C16" s="4" t="s">
        <v>34</v>
      </c>
      <c r="D16" s="60" t="s">
        <v>52</v>
      </c>
      <c r="E16" s="1" t="s">
        <v>297</v>
      </c>
      <c r="F16" s="60" t="s">
        <v>35</v>
      </c>
      <c r="G16" s="4">
        <v>15</v>
      </c>
      <c r="H16" s="60">
        <f>LOOKUP(G$3:G$44,'TABLE DE VALEURS'!$A$1:$B$132)</f>
        <v>115</v>
      </c>
      <c r="I16" s="4" t="s">
        <v>35</v>
      </c>
      <c r="J16" s="4">
        <v>9</v>
      </c>
      <c r="K16" s="62">
        <f>LOOKUP(J$3:J$44,'TABLE DE VALEURS'!$A$1:$B$132)</f>
        <v>124</v>
      </c>
      <c r="L16" s="4" t="s">
        <v>35</v>
      </c>
      <c r="M16" s="4" t="s">
        <v>36</v>
      </c>
      <c r="N16" s="62">
        <f>LOOKUP(M$3:M$44,'TABLE DE VALEURS'!$A$1:$B$132)</f>
        <v>0</v>
      </c>
      <c r="O16" s="4" t="s">
        <v>35</v>
      </c>
      <c r="P16" s="4" t="s">
        <v>36</v>
      </c>
      <c r="Q16" s="7">
        <f>LOOKUP(P$3:P$44,'TABLE DE VALEURS'!$A$1:$B$132)</f>
        <v>0</v>
      </c>
      <c r="R16" s="16">
        <f t="shared" si="0"/>
        <v>301</v>
      </c>
      <c r="S16" s="76">
        <f t="shared" si="1"/>
        <v>14</v>
      </c>
    </row>
    <row r="17" spans="1:19" ht="15" customHeight="1" x14ac:dyDescent="0.25">
      <c r="A17" s="4" t="s">
        <v>195</v>
      </c>
      <c r="B17" s="60" t="s">
        <v>196</v>
      </c>
      <c r="C17" s="4" t="s">
        <v>34</v>
      </c>
      <c r="D17" s="60" t="s">
        <v>52</v>
      </c>
      <c r="E17" s="1" t="s">
        <v>297</v>
      </c>
      <c r="F17" s="60" t="s">
        <v>35</v>
      </c>
      <c r="G17" s="4">
        <v>18</v>
      </c>
      <c r="H17" s="60">
        <f>LOOKUP(G$3:G$44,'TABLE DE VALEURS'!$A$1:$B$132)</f>
        <v>112</v>
      </c>
      <c r="I17" s="4" t="s">
        <v>35</v>
      </c>
      <c r="J17" s="4">
        <v>10</v>
      </c>
      <c r="K17" s="62">
        <f>LOOKUP(J$3:J$44,'TABLE DE VALEURS'!$A$1:$B$132)</f>
        <v>122</v>
      </c>
      <c r="L17" s="4" t="s">
        <v>35</v>
      </c>
      <c r="M17" s="4" t="s">
        <v>36</v>
      </c>
      <c r="N17" s="62">
        <f>LOOKUP(M$3:M$44,'TABLE DE VALEURS'!$A$1:$B$132)</f>
        <v>0</v>
      </c>
      <c r="O17" s="4" t="s">
        <v>35</v>
      </c>
      <c r="P17" s="4" t="s">
        <v>36</v>
      </c>
      <c r="Q17" s="7">
        <f>LOOKUP(P$3:P$44,'TABLE DE VALEURS'!$A$1:$B$132)</f>
        <v>0</v>
      </c>
      <c r="R17" s="16">
        <f t="shared" si="0"/>
        <v>295</v>
      </c>
      <c r="S17" s="76">
        <f t="shared" si="1"/>
        <v>15</v>
      </c>
    </row>
    <row r="18" spans="1:19" ht="15" customHeight="1" x14ac:dyDescent="0.25">
      <c r="A18" s="4" t="s">
        <v>194</v>
      </c>
      <c r="B18" s="60" t="s">
        <v>203</v>
      </c>
      <c r="C18" s="4" t="s">
        <v>38</v>
      </c>
      <c r="D18" s="60" t="s">
        <v>52</v>
      </c>
      <c r="E18" s="1" t="s">
        <v>297</v>
      </c>
      <c r="F18" s="60" t="s">
        <v>35</v>
      </c>
      <c r="G18" s="4">
        <v>17</v>
      </c>
      <c r="H18" s="60">
        <f>LOOKUP(G$3:G$44,'TABLE DE VALEURS'!$A$1:$B$132)</f>
        <v>113</v>
      </c>
      <c r="I18" s="4" t="s">
        <v>35</v>
      </c>
      <c r="J18" s="4">
        <v>15</v>
      </c>
      <c r="K18" s="62">
        <f>LOOKUP(J$3:J$44,'TABLE DE VALEURS'!$A$1:$B$132)</f>
        <v>115</v>
      </c>
      <c r="L18" s="4" t="s">
        <v>35</v>
      </c>
      <c r="M18" s="4" t="s">
        <v>36</v>
      </c>
      <c r="N18" s="62">
        <f>LOOKUP(M$3:M$44,'TABLE DE VALEURS'!$A$1:$B$132)</f>
        <v>0</v>
      </c>
      <c r="O18" s="4" t="s">
        <v>35</v>
      </c>
      <c r="P18" s="4" t="s">
        <v>36</v>
      </c>
      <c r="Q18" s="7">
        <f>LOOKUP(P$3:P$44,'TABLE DE VALEURS'!$A$1:$B$132)</f>
        <v>0</v>
      </c>
      <c r="R18" s="16">
        <f t="shared" si="0"/>
        <v>285.5</v>
      </c>
      <c r="S18" s="76">
        <f t="shared" si="1"/>
        <v>16</v>
      </c>
    </row>
    <row r="19" spans="1:19" x14ac:dyDescent="0.25">
      <c r="A19" s="4" t="s">
        <v>191</v>
      </c>
      <c r="B19" s="60" t="s">
        <v>199</v>
      </c>
      <c r="C19" s="4" t="s">
        <v>54</v>
      </c>
      <c r="D19" s="60" t="s">
        <v>52</v>
      </c>
      <c r="E19" s="1" t="s">
        <v>297</v>
      </c>
      <c r="F19" s="60" t="s">
        <v>35</v>
      </c>
      <c r="G19" s="4">
        <v>14</v>
      </c>
      <c r="H19" s="60">
        <f>LOOKUP(G$3:G$44,'TABLE DE VALEURS'!$A$1:$B$132)</f>
        <v>116</v>
      </c>
      <c r="I19" s="4" t="s">
        <v>35</v>
      </c>
      <c r="J19" s="4">
        <v>18</v>
      </c>
      <c r="K19" s="62">
        <f>LOOKUP(J$3:J$44,'TABLE DE VALEURS'!$A$1:$B$132)</f>
        <v>112</v>
      </c>
      <c r="L19" s="4" t="s">
        <v>35</v>
      </c>
      <c r="M19" s="4" t="s">
        <v>36</v>
      </c>
      <c r="N19" s="62">
        <f>LOOKUP(M$3:M$44,'TABLE DE VALEURS'!$A$1:$B$132)</f>
        <v>0</v>
      </c>
      <c r="O19" s="4" t="s">
        <v>35</v>
      </c>
      <c r="P19" s="4" t="s">
        <v>36</v>
      </c>
      <c r="Q19" s="7">
        <f>LOOKUP(P$3:P$44,'TABLE DE VALEURS'!$A$1:$B$132)</f>
        <v>0</v>
      </c>
      <c r="R19" s="16">
        <f t="shared" si="0"/>
        <v>284</v>
      </c>
      <c r="S19" s="76">
        <f t="shared" si="1"/>
        <v>17</v>
      </c>
    </row>
    <row r="20" spans="1:19" x14ac:dyDescent="0.25">
      <c r="A20" s="4" t="s">
        <v>201</v>
      </c>
      <c r="B20" s="60" t="s">
        <v>86</v>
      </c>
      <c r="C20" s="4" t="s">
        <v>38</v>
      </c>
      <c r="D20" s="60" t="s">
        <v>52</v>
      </c>
      <c r="E20" s="1" t="s">
        <v>297</v>
      </c>
      <c r="F20" s="60" t="s">
        <v>35</v>
      </c>
      <c r="G20" s="4" t="s">
        <v>36</v>
      </c>
      <c r="H20" s="60">
        <f>LOOKUP(G$3:G$44,'TABLE DE VALEURS'!$A$1:$B$132)</f>
        <v>0</v>
      </c>
      <c r="I20" s="4" t="s">
        <v>35</v>
      </c>
      <c r="J20" s="4" t="s">
        <v>36</v>
      </c>
      <c r="K20" s="62">
        <f>LOOKUP(J$3:J$44,'TABLE DE VALEURS'!$A$1:$B$132)</f>
        <v>0</v>
      </c>
      <c r="L20" s="4" t="s">
        <v>35</v>
      </c>
      <c r="M20" s="4" t="s">
        <v>36</v>
      </c>
      <c r="N20" s="62">
        <f>LOOKUP(M$3:M$44,'TABLE DE VALEURS'!$A$1:$B$132)</f>
        <v>0</v>
      </c>
      <c r="O20" s="4" t="s">
        <v>35</v>
      </c>
      <c r="P20" s="4">
        <v>41</v>
      </c>
      <c r="Q20" s="7">
        <f>LOOKUP(P$3:P$44,'TABLE DE VALEURS'!$A$1:$B$132)</f>
        <v>89</v>
      </c>
      <c r="R20" s="16">
        <f t="shared" si="0"/>
        <v>178</v>
      </c>
      <c r="S20" s="76">
        <f t="shared" si="1"/>
        <v>18</v>
      </c>
    </row>
    <row r="21" spans="1:19" x14ac:dyDescent="0.25">
      <c r="A21" s="4" t="s">
        <v>187</v>
      </c>
      <c r="B21" s="60" t="s">
        <v>188</v>
      </c>
      <c r="C21" s="4" t="s">
        <v>307</v>
      </c>
      <c r="D21" s="60" t="s">
        <v>52</v>
      </c>
      <c r="E21" s="1" t="s">
        <v>297</v>
      </c>
      <c r="F21" s="60" t="s">
        <v>88</v>
      </c>
      <c r="G21" s="4">
        <v>8</v>
      </c>
      <c r="H21" s="60">
        <f>LOOKUP(G$3:G$44,'TABLE DE VALEURS'!$A$1:$B$132)</f>
        <v>126</v>
      </c>
      <c r="I21" s="4"/>
      <c r="J21" s="4" t="s">
        <v>36</v>
      </c>
      <c r="K21" s="62">
        <f>LOOKUP(J$3:J$44,'TABLE DE VALEURS'!$A$1:$B$132)</f>
        <v>0</v>
      </c>
      <c r="L21" s="4"/>
      <c r="M21" s="4" t="s">
        <v>36</v>
      </c>
      <c r="N21" s="62">
        <f>LOOKUP(M$3:M$44,'TABLE DE VALEURS'!$A$1:$B$132)</f>
        <v>0</v>
      </c>
      <c r="O21" s="4"/>
      <c r="P21" s="4" t="s">
        <v>36</v>
      </c>
      <c r="Q21" s="7">
        <f>LOOKUP(P$3:P$44,'TABLE DE VALEURS'!$A$1:$B$132)</f>
        <v>0</v>
      </c>
      <c r="R21" s="16">
        <f t="shared" si="0"/>
        <v>126</v>
      </c>
      <c r="S21" s="76">
        <f t="shared" si="1"/>
        <v>19</v>
      </c>
    </row>
    <row r="22" spans="1:19" x14ac:dyDescent="0.25">
      <c r="A22" s="4" t="s">
        <v>138</v>
      </c>
      <c r="B22" s="60" t="s">
        <v>197</v>
      </c>
      <c r="C22" s="4" t="s">
        <v>34</v>
      </c>
      <c r="D22" s="60" t="s">
        <v>52</v>
      </c>
      <c r="E22" s="1" t="s">
        <v>297</v>
      </c>
      <c r="F22" s="60" t="s">
        <v>35</v>
      </c>
      <c r="G22" s="4">
        <v>19</v>
      </c>
      <c r="H22" s="60">
        <f>LOOKUP(G$3:G$44,'TABLE DE VALEURS'!$A$1:$B$132)</f>
        <v>111</v>
      </c>
      <c r="I22" s="4" t="s">
        <v>35</v>
      </c>
      <c r="J22" s="4" t="s">
        <v>36</v>
      </c>
      <c r="K22" s="62">
        <f>LOOKUP(J$3:J$44,'TABLE DE VALEURS'!$A$1:$B$132)</f>
        <v>0</v>
      </c>
      <c r="L22" s="4" t="s">
        <v>35</v>
      </c>
      <c r="M22" s="4" t="s">
        <v>36</v>
      </c>
      <c r="N22" s="62">
        <f>LOOKUP(M$3:M$44,'TABLE DE VALEURS'!$A$1:$B$132)</f>
        <v>0</v>
      </c>
      <c r="O22" s="4" t="s">
        <v>35</v>
      </c>
      <c r="P22" s="4" t="s">
        <v>36</v>
      </c>
      <c r="Q22" s="7">
        <f>LOOKUP(P$3:P$44,'TABLE DE VALEURS'!$A$1:$B$132)</f>
        <v>0</v>
      </c>
      <c r="R22" s="16">
        <f t="shared" si="0"/>
        <v>111</v>
      </c>
      <c r="S22" s="76">
        <f t="shared" si="1"/>
        <v>20</v>
      </c>
    </row>
    <row r="23" spans="1:19" x14ac:dyDescent="0.25">
      <c r="A23" s="4" t="s">
        <v>198</v>
      </c>
      <c r="B23" s="60" t="s">
        <v>63</v>
      </c>
      <c r="C23" s="4" t="s">
        <v>308</v>
      </c>
      <c r="D23" s="61" t="s">
        <v>52</v>
      </c>
      <c r="E23" s="1" t="s">
        <v>297</v>
      </c>
      <c r="F23" s="61" t="s">
        <v>35</v>
      </c>
      <c r="G23" s="54">
        <v>20</v>
      </c>
      <c r="H23" s="61">
        <f>LOOKUP(G$3:G$44,'TABLE DE VALEURS'!$A$1:$B$132)</f>
        <v>110</v>
      </c>
      <c r="I23" s="54" t="s">
        <v>35</v>
      </c>
      <c r="J23" s="54" t="s">
        <v>36</v>
      </c>
      <c r="K23" s="63">
        <f>LOOKUP(J$3:J$44,'TABLE DE VALEURS'!$A$1:$B$132)</f>
        <v>0</v>
      </c>
      <c r="L23" s="54" t="s">
        <v>35</v>
      </c>
      <c r="M23" s="54" t="s">
        <v>36</v>
      </c>
      <c r="N23" s="63">
        <f>LOOKUP(M$3:M$44,'TABLE DE VALEURS'!$A$1:$B$132)</f>
        <v>0</v>
      </c>
      <c r="O23" s="54" t="s">
        <v>35</v>
      </c>
      <c r="P23" s="54" t="s">
        <v>36</v>
      </c>
      <c r="Q23" s="55">
        <f>LOOKUP(P$3:P$44,'TABLE DE VALEURS'!$A$1:$B$132)</f>
        <v>0</v>
      </c>
      <c r="R23" s="77">
        <f t="shared" si="0"/>
        <v>110</v>
      </c>
      <c r="S23" s="78">
        <f t="shared" si="1"/>
        <v>21</v>
      </c>
    </row>
    <row r="24" spans="1:19" x14ac:dyDescent="0.25">
      <c r="A24" s="54" t="s">
        <v>155</v>
      </c>
      <c r="B24" s="61" t="s">
        <v>306</v>
      </c>
      <c r="C24" s="54" t="s">
        <v>276</v>
      </c>
      <c r="D24" s="60" t="s">
        <v>52</v>
      </c>
      <c r="E24" s="1" t="s">
        <v>297</v>
      </c>
      <c r="F24" s="60" t="s">
        <v>88</v>
      </c>
      <c r="G24" s="4" t="s">
        <v>36</v>
      </c>
      <c r="H24" s="60">
        <f>LOOKUP(G$3:G$44,'TABLE DE VALEURS'!$A$1:$B$132)</f>
        <v>0</v>
      </c>
      <c r="I24" s="4" t="s">
        <v>88</v>
      </c>
      <c r="J24" s="4" t="s">
        <v>36</v>
      </c>
      <c r="K24" s="62">
        <f>LOOKUP(J$3:J$44,'TABLE DE VALEURS'!$A$1:$B$132)</f>
        <v>0</v>
      </c>
      <c r="L24" s="4" t="s">
        <v>88</v>
      </c>
      <c r="M24" s="4" t="s">
        <v>36</v>
      </c>
      <c r="N24" s="62">
        <f>LOOKUP(M$3:M$44,'TABLE DE VALEURS'!$A$1:$B$132)</f>
        <v>0</v>
      </c>
      <c r="O24" s="4" t="s">
        <v>50</v>
      </c>
      <c r="P24" s="4" t="s">
        <v>36</v>
      </c>
      <c r="Q24" s="3">
        <f>LOOKUP(P$3:P$44,'TABLE DE VALEURS'!$A$1:$B$132)</f>
        <v>0</v>
      </c>
      <c r="R24" s="16">
        <f t="shared" si="0"/>
        <v>0</v>
      </c>
      <c r="S24" s="76">
        <f t="shared" si="1"/>
        <v>22</v>
      </c>
    </row>
    <row r="25" spans="1:19" x14ac:dyDescent="0.25">
      <c r="A25" s="4" t="s">
        <v>200</v>
      </c>
      <c r="B25" s="60" t="s">
        <v>86</v>
      </c>
      <c r="C25" s="4" t="s">
        <v>38</v>
      </c>
      <c r="D25" s="60" t="s">
        <v>52</v>
      </c>
      <c r="E25" s="1" t="s">
        <v>297</v>
      </c>
      <c r="F25" s="60" t="s">
        <v>35</v>
      </c>
      <c r="G25" s="4" t="s">
        <v>36</v>
      </c>
      <c r="H25" s="60">
        <f>LOOKUP(G$3:G$44,'TABLE DE VALEURS'!$A$1:$B$132)</f>
        <v>0</v>
      </c>
      <c r="I25" s="4" t="s">
        <v>35</v>
      </c>
      <c r="J25" s="4" t="s">
        <v>36</v>
      </c>
      <c r="K25" s="64">
        <f>LOOKUP(J$3:J$44,'TABLE DE VALEURS'!$A$1:$B$132)</f>
        <v>0</v>
      </c>
      <c r="L25" s="4" t="s">
        <v>35</v>
      </c>
      <c r="M25" s="4" t="s">
        <v>36</v>
      </c>
      <c r="N25" s="64">
        <f>LOOKUP(M$3:M$44,'TABLE DE VALEURS'!$A$1:$B$132)</f>
        <v>0</v>
      </c>
      <c r="O25" s="4" t="s">
        <v>35</v>
      </c>
      <c r="P25" s="4" t="s">
        <v>36</v>
      </c>
      <c r="Q25" s="56">
        <f>LOOKUP(P$3:P$44,'TABLE DE VALEURS'!$A$1:$B$132)</f>
        <v>0</v>
      </c>
      <c r="R25" s="16">
        <f t="shared" si="0"/>
        <v>0</v>
      </c>
      <c r="S25" s="76">
        <f t="shared" si="1"/>
        <v>22</v>
      </c>
    </row>
    <row r="26" spans="1:19" x14ac:dyDescent="0.25">
      <c r="A26" s="4" t="s">
        <v>202</v>
      </c>
      <c r="B26" s="60" t="s">
        <v>203</v>
      </c>
      <c r="C26" s="4" t="s">
        <v>308</v>
      </c>
      <c r="D26" s="60" t="s">
        <v>52</v>
      </c>
      <c r="E26" s="1" t="s">
        <v>297</v>
      </c>
      <c r="F26" s="60" t="s">
        <v>35</v>
      </c>
      <c r="G26" s="4" t="s">
        <v>36</v>
      </c>
      <c r="H26" s="60">
        <f>LOOKUP(G$3:G$44,'TABLE DE VALEURS'!$A$1:$B$132)</f>
        <v>0</v>
      </c>
      <c r="I26" s="4" t="s">
        <v>35</v>
      </c>
      <c r="J26" s="4" t="s">
        <v>36</v>
      </c>
      <c r="K26" s="64">
        <f>LOOKUP(J$3:J$44,'TABLE DE VALEURS'!$A$1:$B$132)</f>
        <v>0</v>
      </c>
      <c r="L26" s="4" t="s">
        <v>35</v>
      </c>
      <c r="M26" s="4" t="s">
        <v>36</v>
      </c>
      <c r="N26" s="64">
        <f>LOOKUP(M$3:M$44,'TABLE DE VALEURS'!$A$1:$B$132)</f>
        <v>0</v>
      </c>
      <c r="O26" s="4" t="s">
        <v>35</v>
      </c>
      <c r="P26" s="4" t="s">
        <v>36</v>
      </c>
      <c r="Q26" s="56">
        <f>LOOKUP(P$3:P$44,'TABLE DE VALEURS'!$A$1:$B$132)</f>
        <v>0</v>
      </c>
      <c r="R26" s="16">
        <f t="shared" si="0"/>
        <v>0</v>
      </c>
      <c r="S26" s="76">
        <f t="shared" si="1"/>
        <v>22</v>
      </c>
    </row>
    <row r="27" spans="1:19" x14ac:dyDescent="0.25">
      <c r="A27" s="4"/>
      <c r="B27" s="60"/>
      <c r="C27" s="4"/>
      <c r="D27" s="60"/>
      <c r="E27" s="1"/>
      <c r="F27" s="60"/>
      <c r="G27" s="4" t="s">
        <v>36</v>
      </c>
      <c r="H27" s="60">
        <f>LOOKUP(G$3:G$44,'TABLE DE VALEURS'!$A$1:$B$132)</f>
        <v>0</v>
      </c>
      <c r="I27" s="4"/>
      <c r="J27" s="4" t="s">
        <v>36</v>
      </c>
      <c r="K27" s="64">
        <f>LOOKUP(J$3:J$44,'TABLE DE VALEURS'!$A$1:$B$132)</f>
        <v>0</v>
      </c>
      <c r="L27" s="4"/>
      <c r="M27" s="4" t="s">
        <v>36</v>
      </c>
      <c r="N27" s="64">
        <f>LOOKUP(M$3:M$44,'TABLE DE VALEURS'!$A$1:$B$132)</f>
        <v>0</v>
      </c>
      <c r="O27" s="4"/>
      <c r="P27" s="4" t="s">
        <v>36</v>
      </c>
      <c r="Q27" s="56">
        <f>LOOKUP(P$3:P$44,'TABLE DE VALEURS'!$A$1:$B$132)</f>
        <v>0</v>
      </c>
      <c r="R27" s="14">
        <f t="shared" si="0"/>
        <v>0</v>
      </c>
      <c r="S27" s="70">
        <f t="shared" si="1"/>
        <v>22</v>
      </c>
    </row>
    <row r="28" spans="1:19" x14ac:dyDescent="0.25">
      <c r="A28" s="4"/>
      <c r="B28" s="60"/>
      <c r="C28" s="4"/>
      <c r="D28" s="60"/>
      <c r="E28" s="4"/>
      <c r="F28" s="60"/>
      <c r="G28" s="4" t="s">
        <v>36</v>
      </c>
      <c r="H28" s="60">
        <f>LOOKUP(G$3:G$44,'TABLE DE VALEURS'!$A$1:$B$132)</f>
        <v>0</v>
      </c>
      <c r="I28" s="4"/>
      <c r="J28" s="4" t="s">
        <v>36</v>
      </c>
      <c r="K28" s="64">
        <f>LOOKUP(J$3:J$44,'TABLE DE VALEURS'!$A$1:$B$132)</f>
        <v>0</v>
      </c>
      <c r="L28" s="4"/>
      <c r="M28" s="4" t="s">
        <v>36</v>
      </c>
      <c r="N28" s="64">
        <f>LOOKUP(M$3:M$44,'TABLE DE VALEURS'!$A$1:$B$132)</f>
        <v>0</v>
      </c>
      <c r="O28" s="4"/>
      <c r="P28" s="4" t="s">
        <v>36</v>
      </c>
      <c r="Q28" s="56">
        <f>LOOKUP(P$3:P$44,'TABLE DE VALEURS'!$A$1:$B$132)</f>
        <v>0</v>
      </c>
      <c r="R28" s="14">
        <f t="shared" si="0"/>
        <v>0</v>
      </c>
      <c r="S28" s="70">
        <f t="shared" si="1"/>
        <v>22</v>
      </c>
    </row>
    <row r="29" spans="1:19" x14ac:dyDescent="0.25">
      <c r="A29" s="4"/>
      <c r="B29" s="60"/>
      <c r="C29" s="4"/>
      <c r="D29" s="60"/>
      <c r="E29" s="4"/>
      <c r="F29" s="60"/>
      <c r="G29" s="4" t="s">
        <v>36</v>
      </c>
      <c r="H29" s="60">
        <f>LOOKUP(G$3:G$44,'TABLE DE VALEURS'!$A$1:$B$132)</f>
        <v>0</v>
      </c>
      <c r="I29" s="4"/>
      <c r="J29" s="4" t="s">
        <v>36</v>
      </c>
      <c r="K29" s="64">
        <f>LOOKUP(J$3:J$44,'TABLE DE VALEURS'!$A$1:$B$132)</f>
        <v>0</v>
      </c>
      <c r="L29" s="4"/>
      <c r="M29" s="4" t="s">
        <v>36</v>
      </c>
      <c r="N29" s="64">
        <f>LOOKUP(M$3:M$44,'TABLE DE VALEURS'!$A$1:$B$132)</f>
        <v>0</v>
      </c>
      <c r="O29" s="4"/>
      <c r="P29" s="4" t="s">
        <v>36</v>
      </c>
      <c r="Q29" s="56">
        <f>LOOKUP(P$3:P$44,'TABLE DE VALEURS'!$A$1:$B$132)</f>
        <v>0</v>
      </c>
      <c r="R29" s="14">
        <f t="shared" si="0"/>
        <v>0</v>
      </c>
      <c r="S29" s="70">
        <f t="shared" si="1"/>
        <v>22</v>
      </c>
    </row>
    <row r="30" spans="1:19" x14ac:dyDescent="0.25">
      <c r="A30" s="4"/>
      <c r="B30" s="60"/>
      <c r="C30" s="4"/>
      <c r="D30" s="60"/>
      <c r="E30" s="4"/>
      <c r="F30" s="60"/>
      <c r="G30" s="4" t="s">
        <v>36</v>
      </c>
      <c r="H30" s="60">
        <f>LOOKUP(G$3:G$44,'TABLE DE VALEURS'!$A$1:$B$132)</f>
        <v>0</v>
      </c>
      <c r="I30" s="4"/>
      <c r="J30" s="4" t="s">
        <v>36</v>
      </c>
      <c r="K30" s="64">
        <f>LOOKUP(J$3:J$44,'TABLE DE VALEURS'!$A$1:$B$132)</f>
        <v>0</v>
      </c>
      <c r="L30" s="4"/>
      <c r="M30" s="4" t="s">
        <v>36</v>
      </c>
      <c r="N30" s="64">
        <f>LOOKUP(M$3:M$44,'TABLE DE VALEURS'!$A$1:$B$132)</f>
        <v>0</v>
      </c>
      <c r="O30" s="4"/>
      <c r="P30" s="4" t="s">
        <v>36</v>
      </c>
      <c r="Q30" s="56">
        <f>LOOKUP(P$3:P$44,'TABLE DE VALEURS'!$A$1:$B$132)</f>
        <v>0</v>
      </c>
      <c r="R30" s="14">
        <f t="shared" ref="R30:R44" si="2">H30+1.5*K30+N30+2*Q30</f>
        <v>0</v>
      </c>
      <c r="S30" s="70">
        <f t="shared" ref="S30:S44" si="3">RANK($R30,R$3:R$44)</f>
        <v>22</v>
      </c>
    </row>
    <row r="31" spans="1:19" x14ac:dyDescent="0.25">
      <c r="A31" s="4"/>
      <c r="B31" s="60"/>
      <c r="C31" s="4"/>
      <c r="D31" s="60"/>
      <c r="E31" s="4"/>
      <c r="F31" s="60"/>
      <c r="G31" s="4" t="s">
        <v>36</v>
      </c>
      <c r="H31" s="60">
        <f>LOOKUP(G$3:G$44,'TABLE DE VALEURS'!$A$1:$B$132)</f>
        <v>0</v>
      </c>
      <c r="I31" s="4"/>
      <c r="J31" s="4" t="s">
        <v>36</v>
      </c>
      <c r="K31" s="64">
        <f>LOOKUP(J$3:J$44,'TABLE DE VALEURS'!$A$1:$B$132)</f>
        <v>0</v>
      </c>
      <c r="L31" s="4"/>
      <c r="M31" s="4" t="s">
        <v>36</v>
      </c>
      <c r="N31" s="64">
        <f>LOOKUP(M$3:M$44,'TABLE DE VALEURS'!$A$1:$B$132)</f>
        <v>0</v>
      </c>
      <c r="O31" s="4"/>
      <c r="P31" s="4" t="s">
        <v>36</v>
      </c>
      <c r="Q31" s="56">
        <f>LOOKUP(P$3:P$44,'TABLE DE VALEURS'!$A$1:$B$132)</f>
        <v>0</v>
      </c>
      <c r="R31" s="14">
        <f t="shared" si="2"/>
        <v>0</v>
      </c>
      <c r="S31" s="70">
        <f t="shared" si="3"/>
        <v>22</v>
      </c>
    </row>
    <row r="32" spans="1:19" x14ac:dyDescent="0.25">
      <c r="A32" s="4"/>
      <c r="B32" s="60"/>
      <c r="C32" s="4"/>
      <c r="D32" s="60"/>
      <c r="E32" s="4"/>
      <c r="F32" s="60"/>
      <c r="G32" s="4" t="s">
        <v>36</v>
      </c>
      <c r="H32" s="60">
        <f>LOOKUP(G$3:G$44,'TABLE DE VALEURS'!$A$1:$B$132)</f>
        <v>0</v>
      </c>
      <c r="I32" s="4"/>
      <c r="J32" s="4" t="s">
        <v>36</v>
      </c>
      <c r="K32" s="64">
        <f>LOOKUP(J$3:J$44,'TABLE DE VALEURS'!$A$1:$B$132)</f>
        <v>0</v>
      </c>
      <c r="L32" s="4"/>
      <c r="M32" s="4" t="s">
        <v>36</v>
      </c>
      <c r="N32" s="64">
        <f>LOOKUP(M$3:M$44,'TABLE DE VALEURS'!$A$1:$B$132)</f>
        <v>0</v>
      </c>
      <c r="O32" s="4"/>
      <c r="P32" s="4" t="s">
        <v>36</v>
      </c>
      <c r="Q32" s="56">
        <f>LOOKUP(P$3:P$44,'TABLE DE VALEURS'!$A$1:$B$132)</f>
        <v>0</v>
      </c>
      <c r="R32" s="14">
        <f t="shared" si="2"/>
        <v>0</v>
      </c>
      <c r="S32" s="70">
        <f t="shared" si="3"/>
        <v>22</v>
      </c>
    </row>
    <row r="33" spans="1:19" x14ac:dyDescent="0.25">
      <c r="A33" s="4"/>
      <c r="B33" s="60"/>
      <c r="C33" s="4"/>
      <c r="D33" s="60"/>
      <c r="E33" s="4"/>
      <c r="F33" s="60"/>
      <c r="G33" s="4" t="s">
        <v>36</v>
      </c>
      <c r="H33" s="60">
        <f>LOOKUP(G$3:G$44,'TABLE DE VALEURS'!$A$1:$B$132)</f>
        <v>0</v>
      </c>
      <c r="I33" s="4"/>
      <c r="J33" s="4" t="s">
        <v>36</v>
      </c>
      <c r="K33" s="64">
        <f>LOOKUP(J$3:J$44,'TABLE DE VALEURS'!$A$1:$B$132)</f>
        <v>0</v>
      </c>
      <c r="L33" s="4"/>
      <c r="M33" s="4" t="s">
        <v>36</v>
      </c>
      <c r="N33" s="64">
        <f>LOOKUP(M$3:M$44,'TABLE DE VALEURS'!$A$1:$B$132)</f>
        <v>0</v>
      </c>
      <c r="O33" s="4"/>
      <c r="P33" s="4" t="s">
        <v>36</v>
      </c>
      <c r="Q33" s="56">
        <f>LOOKUP(P$3:P$44,'TABLE DE VALEURS'!$A$1:$B$132)</f>
        <v>0</v>
      </c>
      <c r="R33" s="14">
        <f t="shared" si="2"/>
        <v>0</v>
      </c>
      <c r="S33" s="70">
        <f t="shared" si="3"/>
        <v>22</v>
      </c>
    </row>
    <row r="34" spans="1:19" x14ac:dyDescent="0.25">
      <c r="A34" s="4"/>
      <c r="B34" s="60"/>
      <c r="C34" s="4"/>
      <c r="D34" s="60"/>
      <c r="E34" s="4"/>
      <c r="F34" s="60"/>
      <c r="G34" s="4" t="s">
        <v>36</v>
      </c>
      <c r="H34" s="60">
        <f>LOOKUP(G$3:G$44,'TABLE DE VALEURS'!$A$1:$B$132)</f>
        <v>0</v>
      </c>
      <c r="I34" s="4"/>
      <c r="J34" s="4" t="s">
        <v>36</v>
      </c>
      <c r="K34" s="64">
        <f>LOOKUP(J$3:J$44,'TABLE DE VALEURS'!$A$1:$B$132)</f>
        <v>0</v>
      </c>
      <c r="L34" s="4"/>
      <c r="M34" s="4" t="s">
        <v>36</v>
      </c>
      <c r="N34" s="64">
        <f>LOOKUP(M$3:M$44,'TABLE DE VALEURS'!$A$1:$B$132)</f>
        <v>0</v>
      </c>
      <c r="O34" s="4"/>
      <c r="P34" s="4" t="s">
        <v>36</v>
      </c>
      <c r="Q34" s="56">
        <f>LOOKUP(P$3:P$44,'TABLE DE VALEURS'!$A$1:$B$132)</f>
        <v>0</v>
      </c>
      <c r="R34" s="14">
        <f t="shared" si="2"/>
        <v>0</v>
      </c>
      <c r="S34" s="70">
        <f t="shared" si="3"/>
        <v>22</v>
      </c>
    </row>
    <row r="35" spans="1:19" x14ac:dyDescent="0.25">
      <c r="A35" s="4"/>
      <c r="B35" s="60"/>
      <c r="C35" s="4"/>
      <c r="D35" s="60"/>
      <c r="E35" s="4"/>
      <c r="F35" s="60"/>
      <c r="G35" s="4" t="s">
        <v>36</v>
      </c>
      <c r="H35" s="60">
        <f>LOOKUP(G$3:G$44,'TABLE DE VALEURS'!$A$1:$B$132)</f>
        <v>0</v>
      </c>
      <c r="I35" s="4"/>
      <c r="J35" s="4" t="s">
        <v>36</v>
      </c>
      <c r="K35" s="64">
        <f>LOOKUP(J$3:J$44,'TABLE DE VALEURS'!$A$1:$B$132)</f>
        <v>0</v>
      </c>
      <c r="L35" s="4"/>
      <c r="M35" s="4" t="s">
        <v>36</v>
      </c>
      <c r="N35" s="64">
        <f>LOOKUP(M$3:M$44,'TABLE DE VALEURS'!$A$1:$B$132)</f>
        <v>0</v>
      </c>
      <c r="O35" s="4"/>
      <c r="P35" s="4" t="s">
        <v>36</v>
      </c>
      <c r="Q35" s="56">
        <f>LOOKUP(P$3:P$44,'TABLE DE VALEURS'!$A$1:$B$132)</f>
        <v>0</v>
      </c>
      <c r="R35" s="14">
        <f t="shared" si="2"/>
        <v>0</v>
      </c>
      <c r="S35" s="70">
        <f t="shared" si="3"/>
        <v>22</v>
      </c>
    </row>
    <row r="36" spans="1:19" x14ac:dyDescent="0.25">
      <c r="A36" s="4"/>
      <c r="B36" s="60"/>
      <c r="C36" s="4"/>
      <c r="D36" s="60"/>
      <c r="E36" s="4"/>
      <c r="F36" s="60"/>
      <c r="G36" s="4" t="s">
        <v>36</v>
      </c>
      <c r="H36" s="60">
        <f>LOOKUP(G$3:G$44,'TABLE DE VALEURS'!$A$1:$B$132)</f>
        <v>0</v>
      </c>
      <c r="I36" s="4"/>
      <c r="J36" s="4" t="s">
        <v>36</v>
      </c>
      <c r="K36" s="64">
        <f>LOOKUP(J$3:J$44,'TABLE DE VALEURS'!$A$1:$B$132)</f>
        <v>0</v>
      </c>
      <c r="L36" s="4"/>
      <c r="M36" s="4" t="s">
        <v>36</v>
      </c>
      <c r="N36" s="64">
        <f>LOOKUP(M$3:M$44,'TABLE DE VALEURS'!$A$1:$B$132)</f>
        <v>0</v>
      </c>
      <c r="O36" s="4"/>
      <c r="P36" s="4" t="s">
        <v>36</v>
      </c>
      <c r="Q36" s="56">
        <f>LOOKUP(P$3:P$44,'TABLE DE VALEURS'!$A$1:$B$132)</f>
        <v>0</v>
      </c>
      <c r="R36" s="14">
        <f t="shared" si="2"/>
        <v>0</v>
      </c>
      <c r="S36" s="70">
        <f t="shared" si="3"/>
        <v>22</v>
      </c>
    </row>
    <row r="37" spans="1:19" x14ac:dyDescent="0.25">
      <c r="A37" s="4"/>
      <c r="B37" s="60"/>
      <c r="C37" s="4"/>
      <c r="D37" s="60"/>
      <c r="E37" s="4"/>
      <c r="F37" s="60"/>
      <c r="G37" s="4" t="s">
        <v>36</v>
      </c>
      <c r="H37" s="60">
        <f>LOOKUP(G$3:G$44,'TABLE DE VALEURS'!$A$1:$B$132)</f>
        <v>0</v>
      </c>
      <c r="I37" s="4"/>
      <c r="J37" s="4" t="s">
        <v>36</v>
      </c>
      <c r="K37" s="64">
        <f>LOOKUP(J$3:J$44,'TABLE DE VALEURS'!$A$1:$B$132)</f>
        <v>0</v>
      </c>
      <c r="L37" s="4"/>
      <c r="M37" s="4" t="s">
        <v>36</v>
      </c>
      <c r="N37" s="64">
        <f>LOOKUP(M$3:M$44,'TABLE DE VALEURS'!$A$1:$B$132)</f>
        <v>0</v>
      </c>
      <c r="O37" s="4"/>
      <c r="P37" s="4" t="s">
        <v>36</v>
      </c>
      <c r="Q37" s="56">
        <f>LOOKUP(P$3:P$44,'TABLE DE VALEURS'!$A$1:$B$132)</f>
        <v>0</v>
      </c>
      <c r="R37" s="14">
        <f t="shared" si="2"/>
        <v>0</v>
      </c>
      <c r="S37" s="70">
        <f t="shared" si="3"/>
        <v>22</v>
      </c>
    </row>
    <row r="38" spans="1:19" x14ac:dyDescent="0.25">
      <c r="A38" s="4"/>
      <c r="B38" s="60"/>
      <c r="C38" s="4"/>
      <c r="D38" s="60"/>
      <c r="E38" s="4"/>
      <c r="F38" s="60"/>
      <c r="G38" s="4" t="s">
        <v>36</v>
      </c>
      <c r="H38" s="60">
        <f>LOOKUP(G$3:G$44,'TABLE DE VALEURS'!$A$1:$B$132)</f>
        <v>0</v>
      </c>
      <c r="I38" s="4"/>
      <c r="J38" s="4" t="s">
        <v>36</v>
      </c>
      <c r="K38" s="64">
        <f>LOOKUP(J$3:J$44,'TABLE DE VALEURS'!$A$1:$B$132)</f>
        <v>0</v>
      </c>
      <c r="L38" s="4"/>
      <c r="M38" s="4" t="s">
        <v>36</v>
      </c>
      <c r="N38" s="64">
        <f>LOOKUP(M$3:M$44,'TABLE DE VALEURS'!$A$1:$B$132)</f>
        <v>0</v>
      </c>
      <c r="O38" s="4"/>
      <c r="P38" s="4" t="s">
        <v>36</v>
      </c>
      <c r="Q38" s="56">
        <f>LOOKUP(P$3:P$44,'TABLE DE VALEURS'!$A$1:$B$132)</f>
        <v>0</v>
      </c>
      <c r="R38" s="14">
        <f t="shared" si="2"/>
        <v>0</v>
      </c>
      <c r="S38" s="70">
        <f t="shared" si="3"/>
        <v>22</v>
      </c>
    </row>
    <row r="39" spans="1:19" x14ac:dyDescent="0.25">
      <c r="A39" s="4"/>
      <c r="B39" s="60"/>
      <c r="C39" s="4"/>
      <c r="D39" s="60"/>
      <c r="E39" s="4"/>
      <c r="F39" s="60"/>
      <c r="G39" s="4" t="s">
        <v>36</v>
      </c>
      <c r="H39" s="60">
        <f>LOOKUP(G$3:G$44,'TABLE DE VALEURS'!$A$1:$B$132)</f>
        <v>0</v>
      </c>
      <c r="I39" s="4"/>
      <c r="J39" s="4" t="s">
        <v>36</v>
      </c>
      <c r="K39" s="64">
        <f>LOOKUP(J$3:J$44,'TABLE DE VALEURS'!$A$1:$B$132)</f>
        <v>0</v>
      </c>
      <c r="L39" s="4"/>
      <c r="M39" s="4" t="s">
        <v>36</v>
      </c>
      <c r="N39" s="64">
        <f>LOOKUP(M$3:M$44,'TABLE DE VALEURS'!$A$1:$B$132)</f>
        <v>0</v>
      </c>
      <c r="O39" s="4"/>
      <c r="P39" s="4" t="s">
        <v>36</v>
      </c>
      <c r="Q39" s="56">
        <f>LOOKUP(P$3:P$44,'TABLE DE VALEURS'!$A$1:$B$132)</f>
        <v>0</v>
      </c>
      <c r="R39" s="14">
        <f t="shared" si="2"/>
        <v>0</v>
      </c>
      <c r="S39" s="70">
        <f t="shared" si="3"/>
        <v>22</v>
      </c>
    </row>
    <row r="40" spans="1:19" x14ac:dyDescent="0.25">
      <c r="A40" s="4"/>
      <c r="B40" s="60"/>
      <c r="C40" s="4"/>
      <c r="D40" s="60"/>
      <c r="E40" s="4"/>
      <c r="F40" s="60"/>
      <c r="G40" s="4" t="s">
        <v>36</v>
      </c>
      <c r="H40" s="60">
        <f>LOOKUP(G$3:G$44,'TABLE DE VALEURS'!$A$1:$B$132)</f>
        <v>0</v>
      </c>
      <c r="I40" s="4"/>
      <c r="J40" s="4" t="s">
        <v>36</v>
      </c>
      <c r="K40" s="64">
        <f>LOOKUP(J$3:J$44,'TABLE DE VALEURS'!$A$1:$B$132)</f>
        <v>0</v>
      </c>
      <c r="L40" s="4"/>
      <c r="M40" s="4" t="s">
        <v>36</v>
      </c>
      <c r="N40" s="64">
        <f>LOOKUP(M$3:M$44,'TABLE DE VALEURS'!$A$1:$B$132)</f>
        <v>0</v>
      </c>
      <c r="O40" s="4"/>
      <c r="P40" s="4" t="s">
        <v>36</v>
      </c>
      <c r="Q40" s="56">
        <f>LOOKUP(P$3:P$44,'TABLE DE VALEURS'!$A$1:$B$132)</f>
        <v>0</v>
      </c>
      <c r="R40" s="14">
        <f t="shared" si="2"/>
        <v>0</v>
      </c>
      <c r="S40" s="70">
        <f t="shared" si="3"/>
        <v>22</v>
      </c>
    </row>
    <row r="41" spans="1:19" x14ac:dyDescent="0.25">
      <c r="A41" s="4"/>
      <c r="B41" s="60"/>
      <c r="C41" s="4"/>
      <c r="D41" s="60"/>
      <c r="E41" s="4"/>
      <c r="F41" s="60"/>
      <c r="G41" s="4" t="s">
        <v>36</v>
      </c>
      <c r="H41" s="60">
        <f>LOOKUP(G$3:G$44,'TABLE DE VALEURS'!$A$1:$B$132)</f>
        <v>0</v>
      </c>
      <c r="I41" s="4"/>
      <c r="J41" s="4" t="s">
        <v>36</v>
      </c>
      <c r="K41" s="64">
        <f>LOOKUP(J$3:J$44,'TABLE DE VALEURS'!$A$1:$B$132)</f>
        <v>0</v>
      </c>
      <c r="L41" s="4"/>
      <c r="M41" s="4" t="s">
        <v>36</v>
      </c>
      <c r="N41" s="64">
        <f>LOOKUP(M$3:M$44,'TABLE DE VALEURS'!$A$1:$B$132)</f>
        <v>0</v>
      </c>
      <c r="O41" s="4"/>
      <c r="P41" s="4" t="s">
        <v>36</v>
      </c>
      <c r="Q41" s="56">
        <f>LOOKUP(P$3:P$44,'TABLE DE VALEURS'!$A$1:$B$132)</f>
        <v>0</v>
      </c>
      <c r="R41" s="14">
        <f t="shared" si="2"/>
        <v>0</v>
      </c>
      <c r="S41" s="70">
        <f t="shared" si="3"/>
        <v>22</v>
      </c>
    </row>
    <row r="42" spans="1:19" x14ac:dyDescent="0.25">
      <c r="A42" s="4"/>
      <c r="B42" s="60"/>
      <c r="C42" s="4"/>
      <c r="D42" s="60"/>
      <c r="E42" s="4"/>
      <c r="F42" s="60"/>
      <c r="G42" s="4" t="s">
        <v>36</v>
      </c>
      <c r="H42" s="60">
        <f>LOOKUP(G$3:G$44,'TABLE DE VALEURS'!$A$1:$B$132)</f>
        <v>0</v>
      </c>
      <c r="I42" s="4"/>
      <c r="J42" s="4" t="s">
        <v>36</v>
      </c>
      <c r="K42" s="64">
        <f>LOOKUP(J$3:J$44,'TABLE DE VALEURS'!$A$1:$B$132)</f>
        <v>0</v>
      </c>
      <c r="L42" s="4"/>
      <c r="M42" s="4" t="s">
        <v>36</v>
      </c>
      <c r="N42" s="64">
        <f>LOOKUP(M$3:M$44,'TABLE DE VALEURS'!$A$1:$B$132)</f>
        <v>0</v>
      </c>
      <c r="O42" s="4"/>
      <c r="P42" s="4" t="s">
        <v>36</v>
      </c>
      <c r="Q42" s="56">
        <f>LOOKUP(P$3:P$44,'TABLE DE VALEURS'!$A$1:$B$132)</f>
        <v>0</v>
      </c>
      <c r="R42" s="14">
        <f t="shared" si="2"/>
        <v>0</v>
      </c>
      <c r="S42" s="70">
        <f t="shared" si="3"/>
        <v>22</v>
      </c>
    </row>
    <row r="43" spans="1:19" x14ac:dyDescent="0.25">
      <c r="A43" s="4"/>
      <c r="B43" s="60"/>
      <c r="C43" s="4"/>
      <c r="D43" s="60"/>
      <c r="E43" s="4"/>
      <c r="F43" s="60"/>
      <c r="G43" s="4" t="s">
        <v>36</v>
      </c>
      <c r="H43" s="60">
        <f>LOOKUP(G$3:G$44,'TABLE DE VALEURS'!$A$1:$B$132)</f>
        <v>0</v>
      </c>
      <c r="I43" s="4"/>
      <c r="J43" s="4" t="s">
        <v>36</v>
      </c>
      <c r="K43" s="64">
        <f>LOOKUP(J$3:J$44,'TABLE DE VALEURS'!$A$1:$B$132)</f>
        <v>0</v>
      </c>
      <c r="L43" s="4"/>
      <c r="M43" s="4" t="s">
        <v>36</v>
      </c>
      <c r="N43" s="64">
        <f>LOOKUP(M$3:M$44,'TABLE DE VALEURS'!$A$1:$B$132)</f>
        <v>0</v>
      </c>
      <c r="O43" s="4"/>
      <c r="P43" s="4" t="s">
        <v>36</v>
      </c>
      <c r="Q43" s="56">
        <f>LOOKUP(P$3:P$44,'TABLE DE VALEURS'!$A$1:$B$132)</f>
        <v>0</v>
      </c>
      <c r="R43" s="14">
        <f t="shared" si="2"/>
        <v>0</v>
      </c>
      <c r="S43" s="70">
        <f t="shared" si="3"/>
        <v>22</v>
      </c>
    </row>
    <row r="44" spans="1:19" ht="15.75" thickBot="1" x14ac:dyDescent="0.3">
      <c r="A44" s="5"/>
      <c r="B44" s="67"/>
      <c r="C44" s="5"/>
      <c r="D44" s="67"/>
      <c r="E44" s="5"/>
      <c r="F44" s="67"/>
      <c r="G44" s="5" t="s">
        <v>36</v>
      </c>
      <c r="H44" s="67">
        <f>LOOKUP(G$3:G$44,'TABLE DE VALEURS'!$A$1:$B$132)</f>
        <v>0</v>
      </c>
      <c r="I44" s="5"/>
      <c r="J44" s="5" t="s">
        <v>36</v>
      </c>
      <c r="K44" s="68">
        <f>LOOKUP(J$3:J$44,'TABLE DE VALEURS'!$A$1:$B$132)</f>
        <v>0</v>
      </c>
      <c r="L44" s="5"/>
      <c r="M44" s="5" t="s">
        <v>36</v>
      </c>
      <c r="N44" s="68">
        <f>LOOKUP(M$3:M$44,'TABLE DE VALEURS'!$A$1:$B$132)</f>
        <v>0</v>
      </c>
      <c r="O44" s="5"/>
      <c r="P44" s="5" t="s">
        <v>36</v>
      </c>
      <c r="Q44" s="69">
        <f>LOOKUP(P$3:P$44,'TABLE DE VALEURS'!$A$1:$B$132)</f>
        <v>0</v>
      </c>
      <c r="R44" s="15">
        <f t="shared" si="2"/>
        <v>0</v>
      </c>
      <c r="S44" s="73">
        <f t="shared" si="3"/>
        <v>22</v>
      </c>
    </row>
  </sheetData>
  <sortState ref="A3:S29">
    <sortCondition ref="S3:S29"/>
  </sortState>
  <mergeCells count="11">
    <mergeCell ref="S1:S2"/>
    <mergeCell ref="F1:H1"/>
    <mergeCell ref="I1:K1"/>
    <mergeCell ref="L1:N1"/>
    <mergeCell ref="O1:Q1"/>
    <mergeCell ref="R1:R2"/>
    <mergeCell ref="A1:A2"/>
    <mergeCell ref="B1:B2"/>
    <mergeCell ref="C1:C2"/>
    <mergeCell ref="D1:D2"/>
    <mergeCell ref="E1:E2"/>
  </mergeCells>
  <dataValidations count="1">
    <dataValidation type="list" allowBlank="1" showInputMessage="1" showErrorMessage="1" sqref="C1">
      <formula1>clubs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Normal="100" workbookViewId="0">
      <selection activeCell="B12" sqref="B12"/>
    </sheetView>
  </sheetViews>
  <sheetFormatPr baseColWidth="10" defaultColWidth="8.85546875" defaultRowHeight="15" x14ac:dyDescent="0.25"/>
  <cols>
    <col min="1" max="1" width="20.28515625" style="2" bestFit="1" customWidth="1"/>
    <col min="2" max="2" width="13.5703125" style="2" bestFit="1" customWidth="1"/>
    <col min="3" max="3" width="33.140625" style="2" bestFit="1" customWidth="1"/>
    <col min="4" max="4" width="14.85546875" style="2" bestFit="1" customWidth="1"/>
    <col min="5" max="5" width="13.5703125" style="2" bestFit="1" customWidth="1"/>
    <col min="6" max="6" width="5.28515625" style="2" bestFit="1" customWidth="1"/>
    <col min="7" max="7" width="8.85546875" style="2"/>
    <col min="8" max="8" width="7.5703125" style="2" bestFit="1" customWidth="1"/>
    <col min="9" max="9" width="5.28515625" style="2" bestFit="1" customWidth="1"/>
    <col min="10" max="10" width="8.85546875" style="2"/>
    <col min="11" max="11" width="7.5703125" style="2" bestFit="1" customWidth="1"/>
    <col min="12" max="12" width="5.85546875" style="2" customWidth="1"/>
    <col min="13" max="13" width="8.85546875" style="2"/>
    <col min="14" max="14" width="7.5703125" style="2" bestFit="1" customWidth="1"/>
    <col min="15" max="15" width="5.28515625" style="2" bestFit="1" customWidth="1"/>
    <col min="16" max="16" width="8.85546875" style="2"/>
    <col min="17" max="17" width="7.5703125" style="2" bestFit="1" customWidth="1"/>
    <col min="18" max="18" width="10.5703125" style="2" customWidth="1"/>
    <col min="19" max="19" width="14.140625" style="2" bestFit="1" customWidth="1"/>
    <col min="20" max="1025" width="10.5703125"/>
  </cols>
  <sheetData>
    <row r="1" spans="1:19" ht="52.9" customHeight="1" thickBot="1" x14ac:dyDescent="0.3">
      <c r="A1" s="102" t="s">
        <v>25</v>
      </c>
      <c r="B1" s="102" t="s">
        <v>26</v>
      </c>
      <c r="C1" s="102" t="s">
        <v>27</v>
      </c>
      <c r="D1" s="102" t="s">
        <v>28</v>
      </c>
      <c r="E1" s="102" t="s">
        <v>2</v>
      </c>
      <c r="F1" s="106" t="s">
        <v>245</v>
      </c>
      <c r="G1" s="107"/>
      <c r="H1" s="108"/>
      <c r="I1" s="106" t="s">
        <v>300</v>
      </c>
      <c r="J1" s="107"/>
      <c r="K1" s="108"/>
      <c r="L1" s="106" t="s">
        <v>244</v>
      </c>
      <c r="M1" s="107"/>
      <c r="N1" s="108"/>
      <c r="O1" s="109" t="s">
        <v>246</v>
      </c>
      <c r="P1" s="110"/>
      <c r="Q1" s="111"/>
      <c r="R1" s="104" t="s">
        <v>29</v>
      </c>
      <c r="S1" s="104" t="s">
        <v>30</v>
      </c>
    </row>
    <row r="2" spans="1:19" ht="14.45" customHeight="1" thickBot="1" x14ac:dyDescent="0.3">
      <c r="A2" s="103"/>
      <c r="B2" s="103"/>
      <c r="C2" s="103"/>
      <c r="D2" s="103"/>
      <c r="E2" s="103"/>
      <c r="F2" s="52"/>
      <c r="G2" s="52" t="s">
        <v>31</v>
      </c>
      <c r="H2" s="52" t="s">
        <v>32</v>
      </c>
      <c r="I2" s="8"/>
      <c r="J2" s="9" t="s">
        <v>31</v>
      </c>
      <c r="K2" s="10" t="s">
        <v>32</v>
      </c>
      <c r="L2" s="8"/>
      <c r="M2" s="12" t="s">
        <v>31</v>
      </c>
      <c r="N2" s="11" t="s">
        <v>32</v>
      </c>
      <c r="O2" s="8"/>
      <c r="P2" s="13" t="s">
        <v>31</v>
      </c>
      <c r="Q2" s="9" t="s">
        <v>32</v>
      </c>
      <c r="R2" s="105"/>
      <c r="S2" s="105"/>
    </row>
    <row r="3" spans="1:19" x14ac:dyDescent="0.25">
      <c r="A3" s="93" t="s">
        <v>205</v>
      </c>
      <c r="B3" s="94" t="s">
        <v>270</v>
      </c>
      <c r="C3" s="53" t="s">
        <v>275</v>
      </c>
      <c r="D3" s="88" t="s">
        <v>10</v>
      </c>
      <c r="E3" s="53" t="s">
        <v>315</v>
      </c>
      <c r="F3" s="88" t="s">
        <v>88</v>
      </c>
      <c r="G3" s="53">
        <v>4</v>
      </c>
      <c r="H3" s="66">
        <f>LOOKUP(G$3:G$44,'TABLE DE VALEURS'!$A$1:$B$132)</f>
        <v>137</v>
      </c>
      <c r="I3" s="53" t="s">
        <v>88</v>
      </c>
      <c r="J3" s="53">
        <v>2</v>
      </c>
      <c r="K3" s="65">
        <f>LOOKUP(J$3:J$44,'TABLE DE VALEURS'!$A$1:$B$132)</f>
        <v>145</v>
      </c>
      <c r="L3" s="53" t="s">
        <v>88</v>
      </c>
      <c r="M3" s="53">
        <v>2</v>
      </c>
      <c r="N3" s="65">
        <f>LOOKUP(M$3:M$44,'TABLE DE VALEURS'!$A$1:$B$132)</f>
        <v>145</v>
      </c>
      <c r="O3" s="53" t="s">
        <v>88</v>
      </c>
      <c r="P3" s="53">
        <v>16</v>
      </c>
      <c r="Q3" s="6">
        <f>LOOKUP(P$3:P$44,'TABLE DE VALEURS'!$A$1:$B$132)</f>
        <v>114</v>
      </c>
      <c r="R3" s="75">
        <f t="shared" ref="R3:R13" si="0">H3+1.5*K3+N3+2*Q3</f>
        <v>727.5</v>
      </c>
      <c r="S3" s="75">
        <f t="shared" ref="S3:S13" si="1">RANK($R3,R$3:R$44)</f>
        <v>1</v>
      </c>
    </row>
    <row r="4" spans="1:19" x14ac:dyDescent="0.25">
      <c r="A4" s="91" t="s">
        <v>151</v>
      </c>
      <c r="B4" s="92" t="s">
        <v>310</v>
      </c>
      <c r="C4" s="87" t="s">
        <v>38</v>
      </c>
      <c r="D4" s="89" t="s">
        <v>10</v>
      </c>
      <c r="E4" s="87" t="s">
        <v>315</v>
      </c>
      <c r="F4" s="89" t="s">
        <v>88</v>
      </c>
      <c r="G4" s="87">
        <v>3</v>
      </c>
      <c r="H4" s="58">
        <f>LOOKUP(G$3:G$44,'TABLE DE VALEURS'!$A$1:$B$132)</f>
        <v>140</v>
      </c>
      <c r="I4" s="1" t="s">
        <v>88</v>
      </c>
      <c r="J4" s="87">
        <v>1</v>
      </c>
      <c r="K4" s="62">
        <f>LOOKUP(J$3:J$44,'TABLE DE VALEURS'!$A$1:$B$132)</f>
        <v>150</v>
      </c>
      <c r="L4" s="1" t="s">
        <v>88</v>
      </c>
      <c r="M4" s="87" t="s">
        <v>36</v>
      </c>
      <c r="N4" s="62">
        <f>LOOKUP(M$3:M$44,'TABLE DE VALEURS'!$A$1:$B$132)</f>
        <v>0</v>
      </c>
      <c r="O4" s="1" t="s">
        <v>88</v>
      </c>
      <c r="P4" s="87">
        <v>4</v>
      </c>
      <c r="Q4" s="7">
        <f>LOOKUP(P$3:P$44,'TABLE DE VALEURS'!$A$1:$B$132)</f>
        <v>137</v>
      </c>
      <c r="R4" s="90">
        <f t="shared" si="0"/>
        <v>639</v>
      </c>
      <c r="S4" s="76">
        <f t="shared" si="1"/>
        <v>2</v>
      </c>
    </row>
    <row r="5" spans="1:19" x14ac:dyDescent="0.25">
      <c r="A5" s="85" t="s">
        <v>204</v>
      </c>
      <c r="B5" s="86" t="s">
        <v>312</v>
      </c>
      <c r="C5" s="1" t="s">
        <v>38</v>
      </c>
      <c r="D5" s="59" t="s">
        <v>10</v>
      </c>
      <c r="E5" s="1" t="s">
        <v>315</v>
      </c>
      <c r="F5" s="59" t="s">
        <v>88</v>
      </c>
      <c r="G5" s="1">
        <v>2</v>
      </c>
      <c r="H5" s="58">
        <f>LOOKUP(G$3:G$44,'TABLE DE VALEURS'!$A$1:$B$132)</f>
        <v>145</v>
      </c>
      <c r="I5" s="1" t="s">
        <v>88</v>
      </c>
      <c r="J5" s="1" t="s">
        <v>36</v>
      </c>
      <c r="K5" s="62">
        <f>LOOKUP(J$3:J$44,'TABLE DE VALEURS'!$A$1:$B$132)</f>
        <v>0</v>
      </c>
      <c r="L5" s="1" t="s">
        <v>88</v>
      </c>
      <c r="M5" s="1">
        <v>1</v>
      </c>
      <c r="N5" s="62">
        <f>LOOKUP(M$3:M$44,'TABLE DE VALEURS'!$A$1:$B$132)</f>
        <v>150</v>
      </c>
      <c r="O5" s="1" t="s">
        <v>88</v>
      </c>
      <c r="P5" s="1">
        <v>13</v>
      </c>
      <c r="Q5" s="7">
        <f>LOOKUP(P$3:P$44,'TABLE DE VALEURS'!$A$1:$B$132)</f>
        <v>117</v>
      </c>
      <c r="R5" s="76">
        <f t="shared" si="0"/>
        <v>529</v>
      </c>
      <c r="S5" s="76">
        <f t="shared" si="1"/>
        <v>3</v>
      </c>
    </row>
    <row r="6" spans="1:19" x14ac:dyDescent="0.25">
      <c r="A6" s="1" t="s">
        <v>113</v>
      </c>
      <c r="B6" s="59" t="s">
        <v>311</v>
      </c>
      <c r="C6" s="1" t="s">
        <v>275</v>
      </c>
      <c r="D6" s="59" t="s">
        <v>10</v>
      </c>
      <c r="E6" s="1" t="s">
        <v>315</v>
      </c>
      <c r="F6" s="59" t="s">
        <v>88</v>
      </c>
      <c r="G6" s="1">
        <v>1</v>
      </c>
      <c r="H6" s="58">
        <f>LOOKUP(G$3:G$44,'TABLE DE VALEURS'!$A$1:$B$132)</f>
        <v>150</v>
      </c>
      <c r="I6" s="1" t="s">
        <v>88</v>
      </c>
      <c r="J6" s="1" t="s">
        <v>36</v>
      </c>
      <c r="K6" s="62">
        <f>LOOKUP(J$3:J$44,'TABLE DE VALEURS'!$A$1:$B$132)</f>
        <v>0</v>
      </c>
      <c r="L6" s="1" t="s">
        <v>88</v>
      </c>
      <c r="M6" s="1" t="s">
        <v>36</v>
      </c>
      <c r="N6" s="62">
        <f>LOOKUP(M$3:M$44,'TABLE DE VALEURS'!$A$1:$B$132)</f>
        <v>0</v>
      </c>
      <c r="O6" s="1" t="s">
        <v>88</v>
      </c>
      <c r="P6" s="1">
        <v>8</v>
      </c>
      <c r="Q6" s="7">
        <f>LOOKUP(P$3:P$44,'TABLE DE VALEURS'!$A$1:$B$132)</f>
        <v>126</v>
      </c>
      <c r="R6" s="76">
        <f t="shared" si="0"/>
        <v>402</v>
      </c>
      <c r="S6" s="76">
        <f t="shared" si="1"/>
        <v>4</v>
      </c>
    </row>
    <row r="7" spans="1:19" x14ac:dyDescent="0.25">
      <c r="A7" s="1" t="s">
        <v>207</v>
      </c>
      <c r="B7" s="59" t="s">
        <v>208</v>
      </c>
      <c r="C7" s="1" t="s">
        <v>34</v>
      </c>
      <c r="D7" s="59" t="s">
        <v>10</v>
      </c>
      <c r="E7" s="1" t="s">
        <v>315</v>
      </c>
      <c r="F7" s="59" t="s">
        <v>35</v>
      </c>
      <c r="G7" s="1" t="s">
        <v>36</v>
      </c>
      <c r="H7" s="58">
        <f>LOOKUP(G$3:G$44,'TABLE DE VALEURS'!$A$1:$B$132)</f>
        <v>0</v>
      </c>
      <c r="I7" s="1" t="s">
        <v>35</v>
      </c>
      <c r="J7" s="1" t="s">
        <v>36</v>
      </c>
      <c r="K7" s="62">
        <f>LOOKUP(J$3:J$44,'TABLE DE VALEURS'!$A$1:$B$132)</f>
        <v>0</v>
      </c>
      <c r="L7" s="1" t="s">
        <v>35</v>
      </c>
      <c r="M7" s="1" t="s">
        <v>36</v>
      </c>
      <c r="N7" s="62">
        <f>LOOKUP(M$3:M$44,'TABLE DE VALEURS'!$A$1:$B$132)</f>
        <v>0</v>
      </c>
      <c r="O7" s="1" t="s">
        <v>35</v>
      </c>
      <c r="P7" s="1">
        <v>12</v>
      </c>
      <c r="Q7" s="7">
        <f>LOOKUP(P$3:P$44,'TABLE DE VALEURS'!$A$1:$B$132)</f>
        <v>118</v>
      </c>
      <c r="R7" s="76">
        <f t="shared" si="0"/>
        <v>236</v>
      </c>
      <c r="S7" s="76">
        <f t="shared" si="1"/>
        <v>5</v>
      </c>
    </row>
    <row r="8" spans="1:19" x14ac:dyDescent="0.25">
      <c r="A8" s="1" t="s">
        <v>206</v>
      </c>
      <c r="B8" s="59" t="s">
        <v>45</v>
      </c>
      <c r="C8" s="1" t="s">
        <v>34</v>
      </c>
      <c r="D8" s="59" t="s">
        <v>10</v>
      </c>
      <c r="E8" s="1" t="s">
        <v>315</v>
      </c>
      <c r="F8" s="59" t="s">
        <v>35</v>
      </c>
      <c r="G8" s="1">
        <v>5</v>
      </c>
      <c r="H8" s="58">
        <f>LOOKUP(G$3:G$44,'TABLE DE VALEURS'!$A$1:$B$132)</f>
        <v>134</v>
      </c>
      <c r="I8" s="1" t="s">
        <v>35</v>
      </c>
      <c r="J8" s="1" t="s">
        <v>36</v>
      </c>
      <c r="K8" s="62">
        <f>LOOKUP(J$3:J$44,'TABLE DE VALEURS'!$A$1:$B$132)</f>
        <v>0</v>
      </c>
      <c r="L8" s="1" t="s">
        <v>35</v>
      </c>
      <c r="M8" s="1" t="s">
        <v>36</v>
      </c>
      <c r="N8" s="62">
        <f>LOOKUP(M$3:M$44,'TABLE DE VALEURS'!$A$1:$B$132)</f>
        <v>0</v>
      </c>
      <c r="O8" s="1" t="s">
        <v>35</v>
      </c>
      <c r="P8" s="1" t="s">
        <v>36</v>
      </c>
      <c r="Q8" s="7">
        <f>LOOKUP(P$3:P$44,'TABLE DE VALEURS'!$A$1:$B$132)</f>
        <v>0</v>
      </c>
      <c r="R8" s="76">
        <f t="shared" si="0"/>
        <v>134</v>
      </c>
      <c r="S8" s="76">
        <f t="shared" si="1"/>
        <v>6</v>
      </c>
    </row>
    <row r="9" spans="1:19" x14ac:dyDescent="0.25">
      <c r="A9" s="1" t="s">
        <v>209</v>
      </c>
      <c r="B9" s="59" t="s">
        <v>313</v>
      </c>
      <c r="C9" s="1" t="s">
        <v>275</v>
      </c>
      <c r="D9" s="59" t="s">
        <v>10</v>
      </c>
      <c r="E9" s="1" t="s">
        <v>315</v>
      </c>
      <c r="F9" s="59" t="s">
        <v>88</v>
      </c>
      <c r="G9" s="1" t="s">
        <v>36</v>
      </c>
      <c r="H9" s="58">
        <f>LOOKUP(G$3:G$44,'TABLE DE VALEURS'!$A$1:$B$132)</f>
        <v>0</v>
      </c>
      <c r="I9" s="1" t="s">
        <v>88</v>
      </c>
      <c r="J9" s="1" t="s">
        <v>36</v>
      </c>
      <c r="K9" s="62">
        <f>LOOKUP(J$3:J$44,'TABLE DE VALEURS'!$A$1:$B$132)</f>
        <v>0</v>
      </c>
      <c r="L9" s="1" t="s">
        <v>88</v>
      </c>
      <c r="M9" s="1" t="s">
        <v>36</v>
      </c>
      <c r="N9" s="62">
        <f>LOOKUP(M$3:M$44,'TABLE DE VALEURS'!$A$1:$B$132)</f>
        <v>0</v>
      </c>
      <c r="O9" s="1" t="s">
        <v>88</v>
      </c>
      <c r="P9" s="1" t="s">
        <v>36</v>
      </c>
      <c r="Q9" s="7">
        <f>LOOKUP(P$3:P$44,'TABLE DE VALEURS'!$A$1:$B$132)</f>
        <v>0</v>
      </c>
      <c r="R9" s="76">
        <f t="shared" si="0"/>
        <v>0</v>
      </c>
      <c r="S9" s="76">
        <f t="shared" si="1"/>
        <v>7</v>
      </c>
    </row>
    <row r="10" spans="1:19" x14ac:dyDescent="0.25">
      <c r="A10" s="1" t="s">
        <v>210</v>
      </c>
      <c r="B10" s="59" t="s">
        <v>96</v>
      </c>
      <c r="C10" s="1" t="s">
        <v>287</v>
      </c>
      <c r="D10" s="59" t="s">
        <v>10</v>
      </c>
      <c r="E10" s="1" t="s">
        <v>315</v>
      </c>
      <c r="F10" s="59" t="s">
        <v>88</v>
      </c>
      <c r="G10" s="1" t="s">
        <v>36</v>
      </c>
      <c r="H10" s="58">
        <f>LOOKUP(G$3:G$44,'TABLE DE VALEURS'!$A$1:$B$132)</f>
        <v>0</v>
      </c>
      <c r="I10" s="1" t="s">
        <v>88</v>
      </c>
      <c r="J10" s="1" t="s">
        <v>36</v>
      </c>
      <c r="K10" s="62">
        <f>LOOKUP(J$3:J$44,'TABLE DE VALEURS'!$A$1:$B$132)</f>
        <v>0</v>
      </c>
      <c r="L10" s="1" t="s">
        <v>88</v>
      </c>
      <c r="M10" s="1" t="s">
        <v>36</v>
      </c>
      <c r="N10" s="62">
        <f>LOOKUP(M$3:M$44,'TABLE DE VALEURS'!$A$1:$B$132)</f>
        <v>0</v>
      </c>
      <c r="O10" s="1" t="s">
        <v>88</v>
      </c>
      <c r="P10" s="1" t="s">
        <v>36</v>
      </c>
      <c r="Q10" s="7">
        <f>LOOKUP(P$3:P$44,'TABLE DE VALEURS'!$A$1:$B$132)</f>
        <v>0</v>
      </c>
      <c r="R10" s="76">
        <f t="shared" si="0"/>
        <v>0</v>
      </c>
      <c r="S10" s="76">
        <f t="shared" si="1"/>
        <v>7</v>
      </c>
    </row>
    <row r="11" spans="1:19" ht="15" customHeight="1" x14ac:dyDescent="0.25">
      <c r="A11" s="1" t="s">
        <v>211</v>
      </c>
      <c r="B11" s="59" t="s">
        <v>314</v>
      </c>
      <c r="C11" s="1" t="s">
        <v>38</v>
      </c>
      <c r="D11" s="59" t="s">
        <v>10</v>
      </c>
      <c r="E11" s="1" t="s">
        <v>315</v>
      </c>
      <c r="F11" s="59" t="s">
        <v>88</v>
      </c>
      <c r="G11" s="1" t="s">
        <v>36</v>
      </c>
      <c r="H11" s="58">
        <f>LOOKUP(G$3:G$44,'TABLE DE VALEURS'!$A$1:$B$132)</f>
        <v>0</v>
      </c>
      <c r="I11" s="1" t="s">
        <v>88</v>
      </c>
      <c r="J11" s="1" t="s">
        <v>36</v>
      </c>
      <c r="K11" s="62">
        <f>LOOKUP(J$3:J$44,'TABLE DE VALEURS'!$A$1:$B$132)</f>
        <v>0</v>
      </c>
      <c r="L11" s="1" t="s">
        <v>88</v>
      </c>
      <c r="M11" s="1" t="s">
        <v>36</v>
      </c>
      <c r="N11" s="62">
        <f>LOOKUP(M$3:M$44,'TABLE DE VALEURS'!$A$1:$B$132)</f>
        <v>0</v>
      </c>
      <c r="O11" s="1" t="s">
        <v>88</v>
      </c>
      <c r="P11" s="1" t="s">
        <v>36</v>
      </c>
      <c r="Q11" s="7">
        <f>LOOKUP(P$3:P$44,'TABLE DE VALEURS'!$A$1:$B$132)</f>
        <v>0</v>
      </c>
      <c r="R11" s="76">
        <f t="shared" si="0"/>
        <v>0</v>
      </c>
      <c r="S11" s="76">
        <f t="shared" si="1"/>
        <v>7</v>
      </c>
    </row>
    <row r="12" spans="1:19" ht="15" customHeight="1" x14ac:dyDescent="0.25">
      <c r="A12" s="4" t="s">
        <v>212</v>
      </c>
      <c r="B12" s="60" t="s">
        <v>266</v>
      </c>
      <c r="C12" s="4" t="s">
        <v>38</v>
      </c>
      <c r="D12" s="60" t="s">
        <v>10</v>
      </c>
      <c r="E12" s="1" t="s">
        <v>315</v>
      </c>
      <c r="F12" s="60" t="s">
        <v>88</v>
      </c>
      <c r="G12" s="4" t="s">
        <v>36</v>
      </c>
      <c r="H12" s="60">
        <f>LOOKUP(G$3:G$44,'TABLE DE VALEURS'!$A$1:$B$132)</f>
        <v>0</v>
      </c>
      <c r="I12" s="4" t="s">
        <v>88</v>
      </c>
      <c r="J12" s="4" t="s">
        <v>36</v>
      </c>
      <c r="K12" s="62">
        <f>LOOKUP(J$3:J$44,'TABLE DE VALEURS'!$A$1:$B$132)</f>
        <v>0</v>
      </c>
      <c r="L12" s="4" t="s">
        <v>88</v>
      </c>
      <c r="M12" s="4" t="s">
        <v>36</v>
      </c>
      <c r="N12" s="62">
        <f>LOOKUP(M$3:M$44,'TABLE DE VALEURS'!$A$1:$B$132)</f>
        <v>0</v>
      </c>
      <c r="O12" s="4" t="s">
        <v>50</v>
      </c>
      <c r="P12" s="4" t="s">
        <v>36</v>
      </c>
      <c r="Q12" s="7">
        <f>LOOKUP(P$3:P$44,'TABLE DE VALEURS'!$A$1:$B$132)</f>
        <v>0</v>
      </c>
      <c r="R12" s="16">
        <f t="shared" si="0"/>
        <v>0</v>
      </c>
      <c r="S12" s="76">
        <f t="shared" si="1"/>
        <v>7</v>
      </c>
    </row>
    <row r="13" spans="1:19" x14ac:dyDescent="0.25">
      <c r="A13" s="4"/>
      <c r="B13" s="60"/>
      <c r="C13" s="4"/>
      <c r="D13" s="60"/>
      <c r="E13" s="1"/>
      <c r="F13" s="60"/>
      <c r="G13" s="4" t="s">
        <v>36</v>
      </c>
      <c r="H13" s="60">
        <f>LOOKUP(G$3:G$44,'TABLE DE VALEURS'!$A$1:$B$132)</f>
        <v>0</v>
      </c>
      <c r="I13" s="4"/>
      <c r="J13" s="4" t="s">
        <v>36</v>
      </c>
      <c r="K13" s="62">
        <f>LOOKUP(J$3:J$44,'TABLE DE VALEURS'!$A$1:$B$132)</f>
        <v>0</v>
      </c>
      <c r="L13" s="4"/>
      <c r="M13" s="4" t="s">
        <v>36</v>
      </c>
      <c r="N13" s="62">
        <f>LOOKUP(M$3:M$44,'TABLE DE VALEURS'!$A$1:$B$132)</f>
        <v>0</v>
      </c>
      <c r="O13" s="4"/>
      <c r="P13" s="4" t="s">
        <v>36</v>
      </c>
      <c r="Q13" s="7">
        <f>LOOKUP(P$3:P$44,'TABLE DE VALEURS'!$A$1:$B$132)</f>
        <v>0</v>
      </c>
      <c r="R13" s="14">
        <f t="shared" si="0"/>
        <v>0</v>
      </c>
      <c r="S13" s="70">
        <f t="shared" si="1"/>
        <v>7</v>
      </c>
    </row>
    <row r="14" spans="1:19" x14ac:dyDescent="0.25">
      <c r="A14" s="4"/>
      <c r="B14" s="60"/>
      <c r="C14" s="4"/>
      <c r="D14" s="60"/>
      <c r="E14" s="1"/>
      <c r="F14" s="60"/>
      <c r="G14" s="4" t="s">
        <v>36</v>
      </c>
      <c r="H14" s="60">
        <f>LOOKUP(G$3:G$44,'TABLE DE VALEURS'!$A$1:$B$132)</f>
        <v>0</v>
      </c>
      <c r="I14" s="4"/>
      <c r="J14" s="4" t="s">
        <v>36</v>
      </c>
      <c r="K14" s="62">
        <f>LOOKUP(J$3:J$44,'TABLE DE VALEURS'!$A$1:$B$132)</f>
        <v>0</v>
      </c>
      <c r="L14" s="4"/>
      <c r="M14" s="4" t="s">
        <v>36</v>
      </c>
      <c r="N14" s="62">
        <f>LOOKUP(M$3:M$44,'TABLE DE VALEURS'!$A$1:$B$132)</f>
        <v>0</v>
      </c>
      <c r="O14" s="4"/>
      <c r="P14" s="4" t="s">
        <v>36</v>
      </c>
      <c r="Q14" s="7">
        <f>LOOKUP(P$3:P$44,'TABLE DE VALEURS'!$A$1:$B$132)</f>
        <v>0</v>
      </c>
      <c r="R14" s="14">
        <f t="shared" ref="R14:R44" si="2">H14+1.5*K14+N14+2*Q14</f>
        <v>0</v>
      </c>
      <c r="S14" s="70">
        <f t="shared" ref="S14:S44" si="3">RANK($R14,R$3:R$44)</f>
        <v>7</v>
      </c>
    </row>
    <row r="15" spans="1:19" x14ac:dyDescent="0.25">
      <c r="A15" s="4"/>
      <c r="B15" s="60"/>
      <c r="C15" s="4"/>
      <c r="D15" s="60"/>
      <c r="E15" s="1"/>
      <c r="F15" s="60"/>
      <c r="G15" s="4" t="s">
        <v>36</v>
      </c>
      <c r="H15" s="60">
        <f>LOOKUP(G$3:G$44,'TABLE DE VALEURS'!$A$1:$B$132)</f>
        <v>0</v>
      </c>
      <c r="I15" s="4"/>
      <c r="J15" s="4" t="s">
        <v>36</v>
      </c>
      <c r="K15" s="62">
        <f>LOOKUP(J$3:J$44,'TABLE DE VALEURS'!$A$1:$B$132)</f>
        <v>0</v>
      </c>
      <c r="L15" s="4"/>
      <c r="M15" s="4" t="s">
        <v>36</v>
      </c>
      <c r="N15" s="62">
        <f>LOOKUP(M$3:M$44,'TABLE DE VALEURS'!$A$1:$B$132)</f>
        <v>0</v>
      </c>
      <c r="O15" s="4"/>
      <c r="P15" s="4" t="s">
        <v>36</v>
      </c>
      <c r="Q15" s="7">
        <f>LOOKUP(P$3:P$44,'TABLE DE VALEURS'!$A$1:$B$132)</f>
        <v>0</v>
      </c>
      <c r="R15" s="14">
        <f t="shared" si="2"/>
        <v>0</v>
      </c>
      <c r="S15" s="70">
        <f t="shared" si="3"/>
        <v>7</v>
      </c>
    </row>
    <row r="16" spans="1:19" x14ac:dyDescent="0.25">
      <c r="A16" s="4"/>
      <c r="B16" s="60"/>
      <c r="C16" s="4"/>
      <c r="D16" s="60"/>
      <c r="E16" s="1"/>
      <c r="F16" s="60"/>
      <c r="G16" s="4" t="s">
        <v>36</v>
      </c>
      <c r="H16" s="60">
        <f>LOOKUP(G$3:G$44,'TABLE DE VALEURS'!$A$1:$B$132)</f>
        <v>0</v>
      </c>
      <c r="I16" s="4"/>
      <c r="J16" s="4" t="s">
        <v>36</v>
      </c>
      <c r="K16" s="62">
        <f>LOOKUP(J$3:J$44,'TABLE DE VALEURS'!$A$1:$B$132)</f>
        <v>0</v>
      </c>
      <c r="L16" s="4"/>
      <c r="M16" s="4" t="s">
        <v>36</v>
      </c>
      <c r="N16" s="62">
        <f>LOOKUP(M$3:M$44,'TABLE DE VALEURS'!$A$1:$B$132)</f>
        <v>0</v>
      </c>
      <c r="O16" s="4"/>
      <c r="P16" s="4" t="s">
        <v>36</v>
      </c>
      <c r="Q16" s="7">
        <f>LOOKUP(P$3:P$44,'TABLE DE VALEURS'!$A$1:$B$132)</f>
        <v>0</v>
      </c>
      <c r="R16" s="14">
        <f t="shared" si="2"/>
        <v>0</v>
      </c>
      <c r="S16" s="70">
        <f t="shared" si="3"/>
        <v>7</v>
      </c>
    </row>
    <row r="17" spans="1:19" x14ac:dyDescent="0.25">
      <c r="A17" s="4"/>
      <c r="B17" s="60"/>
      <c r="C17" s="4"/>
      <c r="D17" s="60"/>
      <c r="E17" s="1"/>
      <c r="F17" s="60"/>
      <c r="G17" s="4" t="s">
        <v>36</v>
      </c>
      <c r="H17" s="60">
        <f>LOOKUP(G$3:G$44,'TABLE DE VALEURS'!$A$1:$B$132)</f>
        <v>0</v>
      </c>
      <c r="I17" s="4"/>
      <c r="J17" s="4" t="s">
        <v>36</v>
      </c>
      <c r="K17" s="62">
        <f>LOOKUP(J$3:J$44,'TABLE DE VALEURS'!$A$1:$B$132)</f>
        <v>0</v>
      </c>
      <c r="L17" s="4"/>
      <c r="M17" s="4" t="s">
        <v>36</v>
      </c>
      <c r="N17" s="62">
        <f>LOOKUP(M$3:M$44,'TABLE DE VALEURS'!$A$1:$B$132)</f>
        <v>0</v>
      </c>
      <c r="O17" s="4"/>
      <c r="P17" s="4" t="s">
        <v>36</v>
      </c>
      <c r="Q17" s="7">
        <f>LOOKUP(P$3:P$44,'TABLE DE VALEURS'!$A$1:$B$132)</f>
        <v>0</v>
      </c>
      <c r="R17" s="14">
        <f t="shared" si="2"/>
        <v>0</v>
      </c>
      <c r="S17" s="70">
        <f t="shared" si="3"/>
        <v>7</v>
      </c>
    </row>
    <row r="18" spans="1:19" x14ac:dyDescent="0.25">
      <c r="A18" s="4"/>
      <c r="B18" s="60"/>
      <c r="C18" s="4"/>
      <c r="D18" s="60"/>
      <c r="E18" s="1"/>
      <c r="F18" s="60"/>
      <c r="G18" s="4" t="s">
        <v>36</v>
      </c>
      <c r="H18" s="60">
        <f>LOOKUP(G$3:G$44,'TABLE DE VALEURS'!$A$1:$B$132)</f>
        <v>0</v>
      </c>
      <c r="I18" s="4"/>
      <c r="J18" s="4" t="s">
        <v>36</v>
      </c>
      <c r="K18" s="62">
        <f>LOOKUP(J$3:J$44,'TABLE DE VALEURS'!$A$1:$B$132)</f>
        <v>0</v>
      </c>
      <c r="L18" s="4"/>
      <c r="M18" s="4" t="s">
        <v>36</v>
      </c>
      <c r="N18" s="62">
        <f>LOOKUP(M$3:M$44,'TABLE DE VALEURS'!$A$1:$B$132)</f>
        <v>0</v>
      </c>
      <c r="O18" s="4"/>
      <c r="P18" s="4" t="s">
        <v>36</v>
      </c>
      <c r="Q18" s="7">
        <f>LOOKUP(P$3:P$44,'TABLE DE VALEURS'!$A$1:$B$132)</f>
        <v>0</v>
      </c>
      <c r="R18" s="14">
        <f t="shared" si="2"/>
        <v>0</v>
      </c>
      <c r="S18" s="70">
        <f t="shared" si="3"/>
        <v>7</v>
      </c>
    </row>
    <row r="19" spans="1:19" x14ac:dyDescent="0.25">
      <c r="A19" s="4"/>
      <c r="B19" s="60"/>
      <c r="C19" s="4"/>
      <c r="D19" s="60"/>
      <c r="E19" s="1"/>
      <c r="F19" s="60"/>
      <c r="G19" s="4" t="s">
        <v>36</v>
      </c>
      <c r="H19" s="60">
        <f>LOOKUP(G$3:G$44,'TABLE DE VALEURS'!$A$1:$B$132)</f>
        <v>0</v>
      </c>
      <c r="I19" s="4"/>
      <c r="J19" s="4" t="s">
        <v>36</v>
      </c>
      <c r="K19" s="62">
        <f>LOOKUP(J$3:J$44,'TABLE DE VALEURS'!$A$1:$B$132)</f>
        <v>0</v>
      </c>
      <c r="L19" s="4"/>
      <c r="M19" s="4" t="s">
        <v>36</v>
      </c>
      <c r="N19" s="62">
        <f>LOOKUP(M$3:M$44,'TABLE DE VALEURS'!$A$1:$B$132)</f>
        <v>0</v>
      </c>
      <c r="O19" s="4"/>
      <c r="P19" s="4" t="s">
        <v>36</v>
      </c>
      <c r="Q19" s="7">
        <f>LOOKUP(P$3:P$44,'TABLE DE VALEURS'!$A$1:$B$132)</f>
        <v>0</v>
      </c>
      <c r="R19" s="14">
        <f t="shared" si="2"/>
        <v>0</v>
      </c>
      <c r="S19" s="70">
        <f t="shared" si="3"/>
        <v>7</v>
      </c>
    </row>
    <row r="20" spans="1:19" x14ac:dyDescent="0.25">
      <c r="A20" s="4"/>
      <c r="B20" s="60"/>
      <c r="C20" s="4"/>
      <c r="D20" s="60"/>
      <c r="E20" s="1"/>
      <c r="F20" s="60"/>
      <c r="G20" s="4" t="s">
        <v>36</v>
      </c>
      <c r="H20" s="60">
        <f>LOOKUP(G$3:G$44,'TABLE DE VALEURS'!$A$1:$B$132)</f>
        <v>0</v>
      </c>
      <c r="I20" s="4"/>
      <c r="J20" s="4" t="s">
        <v>36</v>
      </c>
      <c r="K20" s="62">
        <f>LOOKUP(J$3:J$44,'TABLE DE VALEURS'!$A$1:$B$132)</f>
        <v>0</v>
      </c>
      <c r="L20" s="4"/>
      <c r="M20" s="4" t="s">
        <v>36</v>
      </c>
      <c r="N20" s="62">
        <f>LOOKUP(M$3:M$44,'TABLE DE VALEURS'!$A$1:$B$132)</f>
        <v>0</v>
      </c>
      <c r="O20" s="4"/>
      <c r="P20" s="4" t="s">
        <v>36</v>
      </c>
      <c r="Q20" s="7">
        <f>LOOKUP(P$3:P$44,'TABLE DE VALEURS'!$A$1:$B$132)</f>
        <v>0</v>
      </c>
      <c r="R20" s="14">
        <f t="shared" si="2"/>
        <v>0</v>
      </c>
      <c r="S20" s="70">
        <f t="shared" si="3"/>
        <v>7</v>
      </c>
    </row>
    <row r="21" spans="1:19" x14ac:dyDescent="0.25">
      <c r="A21" s="4"/>
      <c r="B21" s="60"/>
      <c r="C21" s="4"/>
      <c r="D21" s="60"/>
      <c r="E21" s="1"/>
      <c r="F21" s="60"/>
      <c r="G21" s="4" t="s">
        <v>36</v>
      </c>
      <c r="H21" s="60">
        <f>LOOKUP(G$3:G$44,'TABLE DE VALEURS'!$A$1:$B$132)</f>
        <v>0</v>
      </c>
      <c r="I21" s="4"/>
      <c r="J21" s="4" t="s">
        <v>36</v>
      </c>
      <c r="K21" s="62">
        <f>LOOKUP(J$3:J$44,'TABLE DE VALEURS'!$A$1:$B$132)</f>
        <v>0</v>
      </c>
      <c r="L21" s="4"/>
      <c r="M21" s="4" t="s">
        <v>36</v>
      </c>
      <c r="N21" s="62">
        <f>LOOKUP(M$3:M$44,'TABLE DE VALEURS'!$A$1:$B$132)</f>
        <v>0</v>
      </c>
      <c r="O21" s="4"/>
      <c r="P21" s="4" t="s">
        <v>36</v>
      </c>
      <c r="Q21" s="7">
        <f>LOOKUP(P$3:P$44,'TABLE DE VALEURS'!$A$1:$B$132)</f>
        <v>0</v>
      </c>
      <c r="R21" s="14">
        <f t="shared" si="2"/>
        <v>0</v>
      </c>
      <c r="S21" s="70">
        <f t="shared" si="3"/>
        <v>7</v>
      </c>
    </row>
    <row r="22" spans="1:19" x14ac:dyDescent="0.25">
      <c r="A22" s="4"/>
      <c r="B22" s="60"/>
      <c r="C22" s="4"/>
      <c r="D22" s="60"/>
      <c r="E22" s="1"/>
      <c r="F22" s="60"/>
      <c r="G22" s="4" t="s">
        <v>36</v>
      </c>
      <c r="H22" s="60">
        <f>LOOKUP(G$3:G$44,'TABLE DE VALEURS'!$A$1:$B$132)</f>
        <v>0</v>
      </c>
      <c r="I22" s="4"/>
      <c r="J22" s="4" t="s">
        <v>36</v>
      </c>
      <c r="K22" s="62">
        <f>LOOKUP(J$3:J$44,'TABLE DE VALEURS'!$A$1:$B$132)</f>
        <v>0</v>
      </c>
      <c r="L22" s="4"/>
      <c r="M22" s="4" t="s">
        <v>36</v>
      </c>
      <c r="N22" s="62">
        <f>LOOKUP(M$3:M$44,'TABLE DE VALEURS'!$A$1:$B$132)</f>
        <v>0</v>
      </c>
      <c r="O22" s="4"/>
      <c r="P22" s="4" t="s">
        <v>36</v>
      </c>
      <c r="Q22" s="7">
        <f>LOOKUP(P$3:P$44,'TABLE DE VALEURS'!$A$1:$B$132)</f>
        <v>0</v>
      </c>
      <c r="R22" s="14">
        <f t="shared" si="2"/>
        <v>0</v>
      </c>
      <c r="S22" s="70">
        <f t="shared" si="3"/>
        <v>7</v>
      </c>
    </row>
    <row r="23" spans="1:19" x14ac:dyDescent="0.25">
      <c r="A23" s="4"/>
      <c r="B23" s="60"/>
      <c r="C23" s="4"/>
      <c r="D23" s="61"/>
      <c r="E23" s="1"/>
      <c r="F23" s="61"/>
      <c r="G23" s="54" t="s">
        <v>36</v>
      </c>
      <c r="H23" s="61">
        <f>LOOKUP(G$3:G$44,'TABLE DE VALEURS'!$A$1:$B$132)</f>
        <v>0</v>
      </c>
      <c r="I23" s="54"/>
      <c r="J23" s="54" t="s">
        <v>36</v>
      </c>
      <c r="K23" s="63">
        <f>LOOKUP(J$3:J$44,'TABLE DE VALEURS'!$A$1:$B$132)</f>
        <v>0</v>
      </c>
      <c r="L23" s="54"/>
      <c r="M23" s="54" t="s">
        <v>36</v>
      </c>
      <c r="N23" s="63">
        <f>LOOKUP(M$3:M$44,'TABLE DE VALEURS'!$A$1:$B$132)</f>
        <v>0</v>
      </c>
      <c r="O23" s="54"/>
      <c r="P23" s="54" t="s">
        <v>36</v>
      </c>
      <c r="Q23" s="55">
        <f>LOOKUP(P$3:P$44,'TABLE DE VALEURS'!$A$1:$B$132)</f>
        <v>0</v>
      </c>
      <c r="R23" s="71">
        <f t="shared" si="2"/>
        <v>0</v>
      </c>
      <c r="S23" s="72">
        <f t="shared" si="3"/>
        <v>7</v>
      </c>
    </row>
    <row r="24" spans="1:19" x14ac:dyDescent="0.25">
      <c r="A24" s="54"/>
      <c r="B24" s="61"/>
      <c r="C24" s="54"/>
      <c r="D24" s="60"/>
      <c r="E24" s="1"/>
      <c r="F24" s="60"/>
      <c r="G24" s="4" t="s">
        <v>36</v>
      </c>
      <c r="H24" s="60">
        <f>LOOKUP(G$3:G$44,'TABLE DE VALEURS'!$A$1:$B$132)</f>
        <v>0</v>
      </c>
      <c r="I24" s="4"/>
      <c r="J24" s="4" t="s">
        <v>36</v>
      </c>
      <c r="K24" s="62">
        <f>LOOKUP(J$3:J$44,'TABLE DE VALEURS'!$A$1:$B$132)</f>
        <v>0</v>
      </c>
      <c r="L24" s="4"/>
      <c r="M24" s="4" t="s">
        <v>36</v>
      </c>
      <c r="N24" s="62">
        <f>LOOKUP(M$3:M$44,'TABLE DE VALEURS'!$A$1:$B$132)</f>
        <v>0</v>
      </c>
      <c r="O24" s="4"/>
      <c r="P24" s="4" t="s">
        <v>36</v>
      </c>
      <c r="Q24" s="3">
        <f>LOOKUP(P$3:P$44,'TABLE DE VALEURS'!$A$1:$B$132)</f>
        <v>0</v>
      </c>
      <c r="R24" s="14">
        <f t="shared" si="2"/>
        <v>0</v>
      </c>
      <c r="S24" s="70">
        <f t="shared" si="3"/>
        <v>7</v>
      </c>
    </row>
    <row r="25" spans="1:19" x14ac:dyDescent="0.25">
      <c r="A25" s="4"/>
      <c r="B25" s="60"/>
      <c r="C25" s="4"/>
      <c r="D25" s="60"/>
      <c r="E25" s="1"/>
      <c r="F25" s="60"/>
      <c r="G25" s="4" t="s">
        <v>36</v>
      </c>
      <c r="H25" s="60">
        <f>LOOKUP(G$3:G$44,'TABLE DE VALEURS'!$A$1:$B$132)</f>
        <v>0</v>
      </c>
      <c r="I25" s="4"/>
      <c r="J25" s="4" t="s">
        <v>36</v>
      </c>
      <c r="K25" s="64">
        <f>LOOKUP(J$3:J$44,'TABLE DE VALEURS'!$A$1:$B$132)</f>
        <v>0</v>
      </c>
      <c r="L25" s="4"/>
      <c r="M25" s="4" t="s">
        <v>36</v>
      </c>
      <c r="N25" s="64">
        <f>LOOKUP(M$3:M$44,'TABLE DE VALEURS'!$A$1:$B$132)</f>
        <v>0</v>
      </c>
      <c r="O25" s="4"/>
      <c r="P25" s="4" t="s">
        <v>36</v>
      </c>
      <c r="Q25" s="56">
        <f>LOOKUP(P$3:P$44,'TABLE DE VALEURS'!$A$1:$B$132)</f>
        <v>0</v>
      </c>
      <c r="R25" s="14">
        <f t="shared" si="2"/>
        <v>0</v>
      </c>
      <c r="S25" s="70">
        <f t="shared" si="3"/>
        <v>7</v>
      </c>
    </row>
    <row r="26" spans="1:19" x14ac:dyDescent="0.25">
      <c r="A26" s="4"/>
      <c r="B26" s="60"/>
      <c r="C26" s="4"/>
      <c r="D26" s="60"/>
      <c r="E26" s="1"/>
      <c r="F26" s="60"/>
      <c r="G26" s="4" t="s">
        <v>36</v>
      </c>
      <c r="H26" s="60">
        <f>LOOKUP(G$3:G$44,'TABLE DE VALEURS'!$A$1:$B$132)</f>
        <v>0</v>
      </c>
      <c r="I26" s="4"/>
      <c r="J26" s="4" t="s">
        <v>36</v>
      </c>
      <c r="K26" s="64">
        <f>LOOKUP(J$3:J$44,'TABLE DE VALEURS'!$A$1:$B$132)</f>
        <v>0</v>
      </c>
      <c r="L26" s="4"/>
      <c r="M26" s="4" t="s">
        <v>36</v>
      </c>
      <c r="N26" s="64">
        <f>LOOKUP(M$3:M$44,'TABLE DE VALEURS'!$A$1:$B$132)</f>
        <v>0</v>
      </c>
      <c r="O26" s="4"/>
      <c r="P26" s="4" t="s">
        <v>36</v>
      </c>
      <c r="Q26" s="56">
        <f>LOOKUP(P$3:P$44,'TABLE DE VALEURS'!$A$1:$B$132)</f>
        <v>0</v>
      </c>
      <c r="R26" s="14">
        <f t="shared" si="2"/>
        <v>0</v>
      </c>
      <c r="S26" s="70">
        <f t="shared" si="3"/>
        <v>7</v>
      </c>
    </row>
    <row r="27" spans="1:19" x14ac:dyDescent="0.25">
      <c r="A27" s="4"/>
      <c r="B27" s="60"/>
      <c r="C27" s="4"/>
      <c r="D27" s="60"/>
      <c r="E27" s="1"/>
      <c r="F27" s="60"/>
      <c r="G27" s="4" t="s">
        <v>36</v>
      </c>
      <c r="H27" s="60">
        <f>LOOKUP(G$3:G$44,'TABLE DE VALEURS'!$A$1:$B$132)</f>
        <v>0</v>
      </c>
      <c r="I27" s="4"/>
      <c r="J27" s="4" t="s">
        <v>36</v>
      </c>
      <c r="K27" s="64">
        <f>LOOKUP(J$3:J$44,'TABLE DE VALEURS'!$A$1:$B$132)</f>
        <v>0</v>
      </c>
      <c r="L27" s="4"/>
      <c r="M27" s="4" t="s">
        <v>36</v>
      </c>
      <c r="N27" s="64">
        <f>LOOKUP(M$3:M$44,'TABLE DE VALEURS'!$A$1:$B$132)</f>
        <v>0</v>
      </c>
      <c r="O27" s="4"/>
      <c r="P27" s="4" t="s">
        <v>36</v>
      </c>
      <c r="Q27" s="56">
        <f>LOOKUP(P$3:P$44,'TABLE DE VALEURS'!$A$1:$B$132)</f>
        <v>0</v>
      </c>
      <c r="R27" s="14">
        <f t="shared" si="2"/>
        <v>0</v>
      </c>
      <c r="S27" s="70">
        <f t="shared" si="3"/>
        <v>7</v>
      </c>
    </row>
    <row r="28" spans="1:19" x14ac:dyDescent="0.25">
      <c r="A28" s="4"/>
      <c r="B28" s="60"/>
      <c r="C28" s="4"/>
      <c r="D28" s="60"/>
      <c r="E28" s="4"/>
      <c r="F28" s="60"/>
      <c r="G28" s="4" t="s">
        <v>36</v>
      </c>
      <c r="H28" s="60">
        <f>LOOKUP(G$3:G$44,'TABLE DE VALEURS'!$A$1:$B$132)</f>
        <v>0</v>
      </c>
      <c r="I28" s="4"/>
      <c r="J28" s="4" t="s">
        <v>36</v>
      </c>
      <c r="K28" s="64">
        <f>LOOKUP(J$3:J$44,'TABLE DE VALEURS'!$A$1:$B$132)</f>
        <v>0</v>
      </c>
      <c r="L28" s="4"/>
      <c r="M28" s="4" t="s">
        <v>36</v>
      </c>
      <c r="N28" s="64">
        <f>LOOKUP(M$3:M$44,'TABLE DE VALEURS'!$A$1:$B$132)</f>
        <v>0</v>
      </c>
      <c r="O28" s="4"/>
      <c r="P28" s="4" t="s">
        <v>36</v>
      </c>
      <c r="Q28" s="56">
        <f>LOOKUP(P$3:P$44,'TABLE DE VALEURS'!$A$1:$B$132)</f>
        <v>0</v>
      </c>
      <c r="R28" s="14">
        <f t="shared" si="2"/>
        <v>0</v>
      </c>
      <c r="S28" s="70">
        <f t="shared" si="3"/>
        <v>7</v>
      </c>
    </row>
    <row r="29" spans="1:19" x14ac:dyDescent="0.25">
      <c r="A29" s="4"/>
      <c r="B29" s="60"/>
      <c r="C29" s="4"/>
      <c r="D29" s="60"/>
      <c r="E29" s="4"/>
      <c r="F29" s="60"/>
      <c r="G29" s="4" t="s">
        <v>36</v>
      </c>
      <c r="H29" s="60">
        <f>LOOKUP(G$3:G$44,'TABLE DE VALEURS'!$A$1:$B$132)</f>
        <v>0</v>
      </c>
      <c r="I29" s="4"/>
      <c r="J29" s="4" t="s">
        <v>36</v>
      </c>
      <c r="K29" s="64">
        <f>LOOKUP(J$3:J$44,'TABLE DE VALEURS'!$A$1:$B$132)</f>
        <v>0</v>
      </c>
      <c r="L29" s="4"/>
      <c r="M29" s="4" t="s">
        <v>36</v>
      </c>
      <c r="N29" s="64">
        <f>LOOKUP(M$3:M$44,'TABLE DE VALEURS'!$A$1:$B$132)</f>
        <v>0</v>
      </c>
      <c r="O29" s="4"/>
      <c r="P29" s="4" t="s">
        <v>36</v>
      </c>
      <c r="Q29" s="56">
        <f>LOOKUP(P$3:P$44,'TABLE DE VALEURS'!$A$1:$B$132)</f>
        <v>0</v>
      </c>
      <c r="R29" s="14">
        <f t="shared" si="2"/>
        <v>0</v>
      </c>
      <c r="S29" s="70">
        <f t="shared" si="3"/>
        <v>7</v>
      </c>
    </row>
    <row r="30" spans="1:19" x14ac:dyDescent="0.25">
      <c r="A30" s="4"/>
      <c r="B30" s="60"/>
      <c r="C30" s="4"/>
      <c r="D30" s="60"/>
      <c r="E30" s="4"/>
      <c r="F30" s="60"/>
      <c r="G30" s="4" t="s">
        <v>36</v>
      </c>
      <c r="H30" s="60">
        <f>LOOKUP(G$3:G$44,'TABLE DE VALEURS'!$A$1:$B$132)</f>
        <v>0</v>
      </c>
      <c r="I30" s="4"/>
      <c r="J30" s="4" t="s">
        <v>36</v>
      </c>
      <c r="K30" s="64">
        <f>LOOKUP(J$3:J$44,'TABLE DE VALEURS'!$A$1:$B$132)</f>
        <v>0</v>
      </c>
      <c r="L30" s="4"/>
      <c r="M30" s="4" t="s">
        <v>36</v>
      </c>
      <c r="N30" s="64">
        <f>LOOKUP(M$3:M$44,'TABLE DE VALEURS'!$A$1:$B$132)</f>
        <v>0</v>
      </c>
      <c r="O30" s="4"/>
      <c r="P30" s="4" t="s">
        <v>36</v>
      </c>
      <c r="Q30" s="56">
        <f>LOOKUP(P$3:P$44,'TABLE DE VALEURS'!$A$1:$B$132)</f>
        <v>0</v>
      </c>
      <c r="R30" s="14">
        <f t="shared" si="2"/>
        <v>0</v>
      </c>
      <c r="S30" s="70">
        <f t="shared" si="3"/>
        <v>7</v>
      </c>
    </row>
    <row r="31" spans="1:19" x14ac:dyDescent="0.25">
      <c r="A31" s="4"/>
      <c r="B31" s="60"/>
      <c r="C31" s="4"/>
      <c r="D31" s="60"/>
      <c r="E31" s="4"/>
      <c r="F31" s="60"/>
      <c r="G31" s="4" t="s">
        <v>36</v>
      </c>
      <c r="H31" s="60">
        <f>LOOKUP(G$3:G$44,'TABLE DE VALEURS'!$A$1:$B$132)</f>
        <v>0</v>
      </c>
      <c r="I31" s="4"/>
      <c r="J31" s="4" t="s">
        <v>36</v>
      </c>
      <c r="K31" s="64">
        <f>LOOKUP(J$3:J$44,'TABLE DE VALEURS'!$A$1:$B$132)</f>
        <v>0</v>
      </c>
      <c r="L31" s="4"/>
      <c r="M31" s="4" t="s">
        <v>36</v>
      </c>
      <c r="N31" s="64">
        <f>LOOKUP(M$3:M$44,'TABLE DE VALEURS'!$A$1:$B$132)</f>
        <v>0</v>
      </c>
      <c r="O31" s="4"/>
      <c r="P31" s="4" t="s">
        <v>36</v>
      </c>
      <c r="Q31" s="56">
        <f>LOOKUP(P$3:P$44,'TABLE DE VALEURS'!$A$1:$B$132)</f>
        <v>0</v>
      </c>
      <c r="R31" s="14">
        <f t="shared" si="2"/>
        <v>0</v>
      </c>
      <c r="S31" s="70">
        <f t="shared" si="3"/>
        <v>7</v>
      </c>
    </row>
    <row r="32" spans="1:19" x14ac:dyDescent="0.25">
      <c r="A32" s="4"/>
      <c r="B32" s="60"/>
      <c r="C32" s="4"/>
      <c r="D32" s="60"/>
      <c r="E32" s="4"/>
      <c r="F32" s="60"/>
      <c r="G32" s="4" t="s">
        <v>36</v>
      </c>
      <c r="H32" s="60">
        <f>LOOKUP(G$3:G$44,'TABLE DE VALEURS'!$A$1:$B$132)</f>
        <v>0</v>
      </c>
      <c r="I32" s="4"/>
      <c r="J32" s="4" t="s">
        <v>36</v>
      </c>
      <c r="K32" s="64">
        <f>LOOKUP(J$3:J$44,'TABLE DE VALEURS'!$A$1:$B$132)</f>
        <v>0</v>
      </c>
      <c r="L32" s="4"/>
      <c r="M32" s="4" t="s">
        <v>36</v>
      </c>
      <c r="N32" s="64">
        <f>LOOKUP(M$3:M$44,'TABLE DE VALEURS'!$A$1:$B$132)</f>
        <v>0</v>
      </c>
      <c r="O32" s="4"/>
      <c r="P32" s="4" t="s">
        <v>36</v>
      </c>
      <c r="Q32" s="56">
        <f>LOOKUP(P$3:P$44,'TABLE DE VALEURS'!$A$1:$B$132)</f>
        <v>0</v>
      </c>
      <c r="R32" s="14">
        <f t="shared" si="2"/>
        <v>0</v>
      </c>
      <c r="S32" s="70">
        <f t="shared" si="3"/>
        <v>7</v>
      </c>
    </row>
    <row r="33" spans="1:19" x14ac:dyDescent="0.25">
      <c r="A33" s="4"/>
      <c r="B33" s="60"/>
      <c r="C33" s="4"/>
      <c r="D33" s="60"/>
      <c r="E33" s="4"/>
      <c r="F33" s="60"/>
      <c r="G33" s="4" t="s">
        <v>36</v>
      </c>
      <c r="H33" s="60">
        <f>LOOKUP(G$3:G$44,'TABLE DE VALEURS'!$A$1:$B$132)</f>
        <v>0</v>
      </c>
      <c r="I33" s="4"/>
      <c r="J33" s="4" t="s">
        <v>36</v>
      </c>
      <c r="K33" s="64">
        <f>LOOKUP(J$3:J$44,'TABLE DE VALEURS'!$A$1:$B$132)</f>
        <v>0</v>
      </c>
      <c r="L33" s="4"/>
      <c r="M33" s="4" t="s">
        <v>36</v>
      </c>
      <c r="N33" s="64">
        <f>LOOKUP(M$3:M$44,'TABLE DE VALEURS'!$A$1:$B$132)</f>
        <v>0</v>
      </c>
      <c r="O33" s="4"/>
      <c r="P33" s="4" t="s">
        <v>36</v>
      </c>
      <c r="Q33" s="56">
        <f>LOOKUP(P$3:P$44,'TABLE DE VALEURS'!$A$1:$B$132)</f>
        <v>0</v>
      </c>
      <c r="R33" s="14">
        <f t="shared" si="2"/>
        <v>0</v>
      </c>
      <c r="S33" s="70">
        <f t="shared" si="3"/>
        <v>7</v>
      </c>
    </row>
    <row r="34" spans="1:19" x14ac:dyDescent="0.25">
      <c r="A34" s="4"/>
      <c r="B34" s="60"/>
      <c r="C34" s="4"/>
      <c r="D34" s="60"/>
      <c r="E34" s="4"/>
      <c r="F34" s="60"/>
      <c r="G34" s="4" t="s">
        <v>36</v>
      </c>
      <c r="H34" s="60">
        <f>LOOKUP(G$3:G$44,'TABLE DE VALEURS'!$A$1:$B$132)</f>
        <v>0</v>
      </c>
      <c r="I34" s="4"/>
      <c r="J34" s="4" t="s">
        <v>36</v>
      </c>
      <c r="K34" s="64">
        <f>LOOKUP(J$3:J$44,'TABLE DE VALEURS'!$A$1:$B$132)</f>
        <v>0</v>
      </c>
      <c r="L34" s="4"/>
      <c r="M34" s="4" t="s">
        <v>36</v>
      </c>
      <c r="N34" s="64">
        <f>LOOKUP(M$3:M$44,'TABLE DE VALEURS'!$A$1:$B$132)</f>
        <v>0</v>
      </c>
      <c r="O34" s="4"/>
      <c r="P34" s="4" t="s">
        <v>36</v>
      </c>
      <c r="Q34" s="56">
        <f>LOOKUP(P$3:P$44,'TABLE DE VALEURS'!$A$1:$B$132)</f>
        <v>0</v>
      </c>
      <c r="R34" s="14">
        <f t="shared" si="2"/>
        <v>0</v>
      </c>
      <c r="S34" s="70">
        <f t="shared" si="3"/>
        <v>7</v>
      </c>
    </row>
    <row r="35" spans="1:19" x14ac:dyDescent="0.25">
      <c r="A35" s="4"/>
      <c r="B35" s="60"/>
      <c r="C35" s="4"/>
      <c r="D35" s="60"/>
      <c r="E35" s="4"/>
      <c r="F35" s="60"/>
      <c r="G35" s="4" t="s">
        <v>36</v>
      </c>
      <c r="H35" s="60">
        <f>LOOKUP(G$3:G$44,'TABLE DE VALEURS'!$A$1:$B$132)</f>
        <v>0</v>
      </c>
      <c r="I35" s="4"/>
      <c r="J35" s="4" t="s">
        <v>36</v>
      </c>
      <c r="K35" s="64">
        <f>LOOKUP(J$3:J$44,'TABLE DE VALEURS'!$A$1:$B$132)</f>
        <v>0</v>
      </c>
      <c r="L35" s="4"/>
      <c r="M35" s="4" t="s">
        <v>36</v>
      </c>
      <c r="N35" s="64">
        <f>LOOKUP(M$3:M$44,'TABLE DE VALEURS'!$A$1:$B$132)</f>
        <v>0</v>
      </c>
      <c r="O35" s="4"/>
      <c r="P35" s="4" t="s">
        <v>36</v>
      </c>
      <c r="Q35" s="56">
        <f>LOOKUP(P$3:P$44,'TABLE DE VALEURS'!$A$1:$B$132)</f>
        <v>0</v>
      </c>
      <c r="R35" s="14">
        <f t="shared" si="2"/>
        <v>0</v>
      </c>
      <c r="S35" s="70">
        <f t="shared" si="3"/>
        <v>7</v>
      </c>
    </row>
    <row r="36" spans="1:19" x14ac:dyDescent="0.25">
      <c r="A36" s="4"/>
      <c r="B36" s="60"/>
      <c r="C36" s="4"/>
      <c r="D36" s="60"/>
      <c r="E36" s="4"/>
      <c r="F36" s="60"/>
      <c r="G36" s="4" t="s">
        <v>36</v>
      </c>
      <c r="H36" s="60">
        <f>LOOKUP(G$3:G$44,'TABLE DE VALEURS'!$A$1:$B$132)</f>
        <v>0</v>
      </c>
      <c r="I36" s="4"/>
      <c r="J36" s="4" t="s">
        <v>36</v>
      </c>
      <c r="K36" s="64">
        <f>LOOKUP(J$3:J$44,'TABLE DE VALEURS'!$A$1:$B$132)</f>
        <v>0</v>
      </c>
      <c r="L36" s="4"/>
      <c r="M36" s="4" t="s">
        <v>36</v>
      </c>
      <c r="N36" s="64">
        <f>LOOKUP(M$3:M$44,'TABLE DE VALEURS'!$A$1:$B$132)</f>
        <v>0</v>
      </c>
      <c r="O36" s="4"/>
      <c r="P36" s="4" t="s">
        <v>36</v>
      </c>
      <c r="Q36" s="56">
        <f>LOOKUP(P$3:P$44,'TABLE DE VALEURS'!$A$1:$B$132)</f>
        <v>0</v>
      </c>
      <c r="R36" s="14">
        <f t="shared" si="2"/>
        <v>0</v>
      </c>
      <c r="S36" s="70">
        <f t="shared" si="3"/>
        <v>7</v>
      </c>
    </row>
    <row r="37" spans="1:19" x14ac:dyDescent="0.25">
      <c r="A37" s="4"/>
      <c r="B37" s="60"/>
      <c r="C37" s="4"/>
      <c r="D37" s="60"/>
      <c r="E37" s="4"/>
      <c r="F37" s="60"/>
      <c r="G37" s="4" t="s">
        <v>36</v>
      </c>
      <c r="H37" s="60">
        <f>LOOKUP(G$3:G$44,'TABLE DE VALEURS'!$A$1:$B$132)</f>
        <v>0</v>
      </c>
      <c r="I37" s="4"/>
      <c r="J37" s="4" t="s">
        <v>36</v>
      </c>
      <c r="K37" s="64">
        <f>LOOKUP(J$3:J$44,'TABLE DE VALEURS'!$A$1:$B$132)</f>
        <v>0</v>
      </c>
      <c r="L37" s="4"/>
      <c r="M37" s="4" t="s">
        <v>36</v>
      </c>
      <c r="N37" s="64">
        <f>LOOKUP(M$3:M$44,'TABLE DE VALEURS'!$A$1:$B$132)</f>
        <v>0</v>
      </c>
      <c r="O37" s="4"/>
      <c r="P37" s="4" t="s">
        <v>36</v>
      </c>
      <c r="Q37" s="56">
        <f>LOOKUP(P$3:P$44,'TABLE DE VALEURS'!$A$1:$B$132)</f>
        <v>0</v>
      </c>
      <c r="R37" s="14">
        <f t="shared" si="2"/>
        <v>0</v>
      </c>
      <c r="S37" s="70">
        <f t="shared" si="3"/>
        <v>7</v>
      </c>
    </row>
    <row r="38" spans="1:19" x14ac:dyDescent="0.25">
      <c r="A38" s="4"/>
      <c r="B38" s="60"/>
      <c r="C38" s="4"/>
      <c r="D38" s="60"/>
      <c r="E38" s="4"/>
      <c r="F38" s="60"/>
      <c r="G38" s="4" t="s">
        <v>36</v>
      </c>
      <c r="H38" s="60">
        <f>LOOKUP(G$3:G$44,'TABLE DE VALEURS'!$A$1:$B$132)</f>
        <v>0</v>
      </c>
      <c r="I38" s="4"/>
      <c r="J38" s="4" t="s">
        <v>36</v>
      </c>
      <c r="K38" s="64">
        <f>LOOKUP(J$3:J$44,'TABLE DE VALEURS'!$A$1:$B$132)</f>
        <v>0</v>
      </c>
      <c r="L38" s="4"/>
      <c r="M38" s="4" t="s">
        <v>36</v>
      </c>
      <c r="N38" s="64">
        <f>LOOKUP(M$3:M$44,'TABLE DE VALEURS'!$A$1:$B$132)</f>
        <v>0</v>
      </c>
      <c r="O38" s="4"/>
      <c r="P38" s="4" t="s">
        <v>36</v>
      </c>
      <c r="Q38" s="56">
        <f>LOOKUP(P$3:P$44,'TABLE DE VALEURS'!$A$1:$B$132)</f>
        <v>0</v>
      </c>
      <c r="R38" s="14">
        <f t="shared" si="2"/>
        <v>0</v>
      </c>
      <c r="S38" s="70">
        <f t="shared" si="3"/>
        <v>7</v>
      </c>
    </row>
    <row r="39" spans="1:19" x14ac:dyDescent="0.25">
      <c r="A39" s="4"/>
      <c r="B39" s="60"/>
      <c r="C39" s="4"/>
      <c r="D39" s="60"/>
      <c r="E39" s="4"/>
      <c r="F39" s="60"/>
      <c r="G39" s="4" t="s">
        <v>36</v>
      </c>
      <c r="H39" s="60">
        <f>LOOKUP(G$3:G$44,'TABLE DE VALEURS'!$A$1:$B$132)</f>
        <v>0</v>
      </c>
      <c r="I39" s="4"/>
      <c r="J39" s="4" t="s">
        <v>36</v>
      </c>
      <c r="K39" s="64">
        <f>LOOKUP(J$3:J$44,'TABLE DE VALEURS'!$A$1:$B$132)</f>
        <v>0</v>
      </c>
      <c r="L39" s="4"/>
      <c r="M39" s="4" t="s">
        <v>36</v>
      </c>
      <c r="N39" s="64">
        <f>LOOKUP(M$3:M$44,'TABLE DE VALEURS'!$A$1:$B$132)</f>
        <v>0</v>
      </c>
      <c r="O39" s="4"/>
      <c r="P39" s="4" t="s">
        <v>36</v>
      </c>
      <c r="Q39" s="56">
        <f>LOOKUP(P$3:P$44,'TABLE DE VALEURS'!$A$1:$B$132)</f>
        <v>0</v>
      </c>
      <c r="R39" s="14">
        <f t="shared" si="2"/>
        <v>0</v>
      </c>
      <c r="S39" s="70">
        <f t="shared" si="3"/>
        <v>7</v>
      </c>
    </row>
    <row r="40" spans="1:19" x14ac:dyDescent="0.25">
      <c r="A40" s="4"/>
      <c r="B40" s="60"/>
      <c r="C40" s="4"/>
      <c r="D40" s="60"/>
      <c r="E40" s="4"/>
      <c r="F40" s="60"/>
      <c r="G40" s="4" t="s">
        <v>36</v>
      </c>
      <c r="H40" s="60">
        <f>LOOKUP(G$3:G$44,'TABLE DE VALEURS'!$A$1:$B$132)</f>
        <v>0</v>
      </c>
      <c r="I40" s="4"/>
      <c r="J40" s="4" t="s">
        <v>36</v>
      </c>
      <c r="K40" s="64">
        <f>LOOKUP(J$3:J$44,'TABLE DE VALEURS'!$A$1:$B$132)</f>
        <v>0</v>
      </c>
      <c r="L40" s="4"/>
      <c r="M40" s="4" t="s">
        <v>36</v>
      </c>
      <c r="N40" s="64">
        <f>LOOKUP(M$3:M$44,'TABLE DE VALEURS'!$A$1:$B$132)</f>
        <v>0</v>
      </c>
      <c r="O40" s="4"/>
      <c r="P40" s="4" t="s">
        <v>36</v>
      </c>
      <c r="Q40" s="56">
        <f>LOOKUP(P$3:P$44,'TABLE DE VALEURS'!$A$1:$B$132)</f>
        <v>0</v>
      </c>
      <c r="R40" s="14">
        <f t="shared" si="2"/>
        <v>0</v>
      </c>
      <c r="S40" s="70">
        <f t="shared" si="3"/>
        <v>7</v>
      </c>
    </row>
    <row r="41" spans="1:19" x14ac:dyDescent="0.25">
      <c r="A41" s="4"/>
      <c r="B41" s="60"/>
      <c r="C41" s="4"/>
      <c r="D41" s="60"/>
      <c r="E41" s="4"/>
      <c r="F41" s="60"/>
      <c r="G41" s="4" t="s">
        <v>36</v>
      </c>
      <c r="H41" s="60">
        <f>LOOKUP(G$3:G$44,'TABLE DE VALEURS'!$A$1:$B$132)</f>
        <v>0</v>
      </c>
      <c r="I41" s="4"/>
      <c r="J41" s="4" t="s">
        <v>36</v>
      </c>
      <c r="K41" s="64">
        <f>LOOKUP(J$3:J$44,'TABLE DE VALEURS'!$A$1:$B$132)</f>
        <v>0</v>
      </c>
      <c r="L41" s="4"/>
      <c r="M41" s="4" t="s">
        <v>36</v>
      </c>
      <c r="N41" s="64">
        <f>LOOKUP(M$3:M$44,'TABLE DE VALEURS'!$A$1:$B$132)</f>
        <v>0</v>
      </c>
      <c r="O41" s="4"/>
      <c r="P41" s="4" t="s">
        <v>36</v>
      </c>
      <c r="Q41" s="56">
        <f>LOOKUP(P$3:P$44,'TABLE DE VALEURS'!$A$1:$B$132)</f>
        <v>0</v>
      </c>
      <c r="R41" s="14">
        <f t="shared" si="2"/>
        <v>0</v>
      </c>
      <c r="S41" s="70">
        <f t="shared" si="3"/>
        <v>7</v>
      </c>
    </row>
    <row r="42" spans="1:19" x14ac:dyDescent="0.25">
      <c r="A42" s="4"/>
      <c r="B42" s="60"/>
      <c r="C42" s="4"/>
      <c r="D42" s="60"/>
      <c r="E42" s="4"/>
      <c r="F42" s="60"/>
      <c r="G42" s="4" t="s">
        <v>36</v>
      </c>
      <c r="H42" s="60">
        <f>LOOKUP(G$3:G$44,'TABLE DE VALEURS'!$A$1:$B$132)</f>
        <v>0</v>
      </c>
      <c r="I42" s="4"/>
      <c r="J42" s="4" t="s">
        <v>36</v>
      </c>
      <c r="K42" s="64">
        <f>LOOKUP(J$3:J$44,'TABLE DE VALEURS'!$A$1:$B$132)</f>
        <v>0</v>
      </c>
      <c r="L42" s="4"/>
      <c r="M42" s="4" t="s">
        <v>36</v>
      </c>
      <c r="N42" s="64">
        <f>LOOKUP(M$3:M$44,'TABLE DE VALEURS'!$A$1:$B$132)</f>
        <v>0</v>
      </c>
      <c r="O42" s="4"/>
      <c r="P42" s="4" t="s">
        <v>36</v>
      </c>
      <c r="Q42" s="56">
        <f>LOOKUP(P$3:P$44,'TABLE DE VALEURS'!$A$1:$B$132)</f>
        <v>0</v>
      </c>
      <c r="R42" s="14">
        <f t="shared" si="2"/>
        <v>0</v>
      </c>
      <c r="S42" s="70">
        <f t="shared" si="3"/>
        <v>7</v>
      </c>
    </row>
    <row r="43" spans="1:19" x14ac:dyDescent="0.25">
      <c r="A43" s="4"/>
      <c r="B43" s="60"/>
      <c r="C43" s="4"/>
      <c r="D43" s="60"/>
      <c r="E43" s="4"/>
      <c r="F43" s="60"/>
      <c r="G43" s="4" t="s">
        <v>36</v>
      </c>
      <c r="H43" s="60">
        <f>LOOKUP(G$3:G$44,'TABLE DE VALEURS'!$A$1:$B$132)</f>
        <v>0</v>
      </c>
      <c r="I43" s="4"/>
      <c r="J43" s="4" t="s">
        <v>36</v>
      </c>
      <c r="K43" s="64">
        <f>LOOKUP(J$3:J$44,'TABLE DE VALEURS'!$A$1:$B$132)</f>
        <v>0</v>
      </c>
      <c r="L43" s="4"/>
      <c r="M43" s="4" t="s">
        <v>36</v>
      </c>
      <c r="N43" s="64">
        <f>LOOKUP(M$3:M$44,'TABLE DE VALEURS'!$A$1:$B$132)</f>
        <v>0</v>
      </c>
      <c r="O43" s="4"/>
      <c r="P43" s="4" t="s">
        <v>36</v>
      </c>
      <c r="Q43" s="56">
        <f>LOOKUP(P$3:P$44,'TABLE DE VALEURS'!$A$1:$B$132)</f>
        <v>0</v>
      </c>
      <c r="R43" s="14">
        <f t="shared" si="2"/>
        <v>0</v>
      </c>
      <c r="S43" s="70">
        <f t="shared" si="3"/>
        <v>7</v>
      </c>
    </row>
    <row r="44" spans="1:19" ht="15.75" thickBot="1" x14ac:dyDescent="0.3">
      <c r="A44" s="5"/>
      <c r="B44" s="67"/>
      <c r="C44" s="5"/>
      <c r="D44" s="67"/>
      <c r="E44" s="5"/>
      <c r="F44" s="67"/>
      <c r="G44" s="5" t="s">
        <v>36</v>
      </c>
      <c r="H44" s="67">
        <f>LOOKUP(G$3:G$44,'TABLE DE VALEURS'!$A$1:$B$132)</f>
        <v>0</v>
      </c>
      <c r="I44" s="5"/>
      <c r="J44" s="5" t="s">
        <v>36</v>
      </c>
      <c r="K44" s="68">
        <f>LOOKUP(J$3:J$44,'TABLE DE VALEURS'!$A$1:$B$132)</f>
        <v>0</v>
      </c>
      <c r="L44" s="5"/>
      <c r="M44" s="5" t="s">
        <v>36</v>
      </c>
      <c r="N44" s="68">
        <f>LOOKUP(M$3:M$44,'TABLE DE VALEURS'!$A$1:$B$132)</f>
        <v>0</v>
      </c>
      <c r="O44" s="5"/>
      <c r="P44" s="5" t="s">
        <v>36</v>
      </c>
      <c r="Q44" s="69">
        <f>LOOKUP(P$3:P$44,'TABLE DE VALEURS'!$A$1:$B$132)</f>
        <v>0</v>
      </c>
      <c r="R44" s="15">
        <f t="shared" si="2"/>
        <v>0</v>
      </c>
      <c r="S44" s="73">
        <f t="shared" si="3"/>
        <v>7</v>
      </c>
    </row>
  </sheetData>
  <sortState ref="A4:S13">
    <sortCondition ref="S3:S13"/>
  </sortState>
  <mergeCells count="11">
    <mergeCell ref="S1:S2"/>
    <mergeCell ref="F1:H1"/>
    <mergeCell ref="I1:K1"/>
    <mergeCell ref="L1:N1"/>
    <mergeCell ref="O1:Q1"/>
    <mergeCell ref="R1:R2"/>
    <mergeCell ref="A1:A2"/>
    <mergeCell ref="B1:B2"/>
    <mergeCell ref="C1:C2"/>
    <mergeCell ref="D1:D2"/>
    <mergeCell ref="E1:E2"/>
  </mergeCells>
  <dataValidations count="1">
    <dataValidation type="list" allowBlank="1" showInputMessage="1" showErrorMessage="1" sqref="C1">
      <formula1>clubs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zoomScaleNormal="100" workbookViewId="0">
      <selection activeCell="C9" sqref="C9"/>
    </sheetView>
  </sheetViews>
  <sheetFormatPr baseColWidth="10" defaultColWidth="8.85546875" defaultRowHeight="15" x14ac:dyDescent="0.25"/>
  <cols>
    <col min="1" max="1" width="20.28515625" style="2" bestFit="1" customWidth="1"/>
    <col min="2" max="2" width="13.5703125" style="2" bestFit="1" customWidth="1"/>
    <col min="3" max="3" width="33.140625" style="2" bestFit="1" customWidth="1"/>
    <col min="4" max="4" width="14.85546875" style="2" bestFit="1" customWidth="1"/>
    <col min="5" max="5" width="13.5703125" style="2" bestFit="1" customWidth="1"/>
    <col min="6" max="6" width="5.28515625" style="2" bestFit="1" customWidth="1"/>
    <col min="7" max="7" width="8.85546875" style="2"/>
    <col min="8" max="8" width="7.5703125" style="2" bestFit="1" customWidth="1"/>
    <col min="9" max="9" width="5.28515625" style="2" bestFit="1" customWidth="1"/>
    <col min="10" max="10" width="8.85546875" style="2"/>
    <col min="11" max="11" width="7.5703125" style="2" bestFit="1" customWidth="1"/>
    <col min="12" max="12" width="5.85546875" style="2" customWidth="1"/>
    <col min="13" max="13" width="8.85546875" style="2"/>
    <col min="14" max="14" width="7.5703125" style="2" bestFit="1" customWidth="1"/>
    <col min="15" max="15" width="5.28515625" style="2" bestFit="1" customWidth="1"/>
    <col min="16" max="16" width="8.85546875" style="2"/>
    <col min="17" max="17" width="7.5703125" style="2" bestFit="1" customWidth="1"/>
    <col min="18" max="18" width="10.5703125" style="2" customWidth="1"/>
    <col min="19" max="19" width="14.140625" style="2" bestFit="1" customWidth="1"/>
    <col min="20" max="1025" width="10.5703125"/>
  </cols>
  <sheetData>
    <row r="1" spans="1:19" ht="52.9" customHeight="1" thickBot="1" x14ac:dyDescent="0.3">
      <c r="A1" s="102" t="s">
        <v>25</v>
      </c>
      <c r="B1" s="102" t="s">
        <v>26</v>
      </c>
      <c r="C1" s="102" t="s">
        <v>27</v>
      </c>
      <c r="D1" s="102" t="s">
        <v>28</v>
      </c>
      <c r="E1" s="102" t="s">
        <v>2</v>
      </c>
      <c r="F1" s="106" t="s">
        <v>245</v>
      </c>
      <c r="G1" s="107"/>
      <c r="H1" s="108"/>
      <c r="I1" s="106" t="s">
        <v>300</v>
      </c>
      <c r="J1" s="107"/>
      <c r="K1" s="108"/>
      <c r="L1" s="106" t="s">
        <v>244</v>
      </c>
      <c r="M1" s="107"/>
      <c r="N1" s="108"/>
      <c r="O1" s="109" t="s">
        <v>246</v>
      </c>
      <c r="P1" s="110"/>
      <c r="Q1" s="111"/>
      <c r="R1" s="104" t="s">
        <v>29</v>
      </c>
      <c r="S1" s="104" t="s">
        <v>30</v>
      </c>
    </row>
    <row r="2" spans="1:19" ht="15" customHeight="1" thickBot="1" x14ac:dyDescent="0.3">
      <c r="A2" s="103"/>
      <c r="B2" s="103"/>
      <c r="C2" s="103"/>
      <c r="D2" s="103"/>
      <c r="E2" s="103"/>
      <c r="F2" s="52"/>
      <c r="G2" s="52" t="s">
        <v>31</v>
      </c>
      <c r="H2" s="52" t="s">
        <v>32</v>
      </c>
      <c r="I2" s="8"/>
      <c r="J2" s="9" t="s">
        <v>31</v>
      </c>
      <c r="K2" s="10" t="s">
        <v>32</v>
      </c>
      <c r="L2" s="8"/>
      <c r="M2" s="12" t="s">
        <v>31</v>
      </c>
      <c r="N2" s="11" t="s">
        <v>32</v>
      </c>
      <c r="O2" s="8"/>
      <c r="P2" s="13" t="s">
        <v>31</v>
      </c>
      <c r="Q2" s="9" t="s">
        <v>32</v>
      </c>
      <c r="R2" s="105"/>
      <c r="S2" s="105"/>
    </row>
    <row r="3" spans="1:19" x14ac:dyDescent="0.25">
      <c r="A3" s="79" t="s">
        <v>214</v>
      </c>
      <c r="B3" s="80" t="s">
        <v>70</v>
      </c>
      <c r="C3" s="57" t="s">
        <v>38</v>
      </c>
      <c r="D3" s="66" t="s">
        <v>12</v>
      </c>
      <c r="E3" s="57" t="s">
        <v>315</v>
      </c>
      <c r="F3" s="66" t="s">
        <v>35</v>
      </c>
      <c r="G3" s="57">
        <v>2</v>
      </c>
      <c r="H3" s="66">
        <f>LOOKUP(G$3:G$42,'TABLE DE VALEURS'!$A$1:$B$132)</f>
        <v>145</v>
      </c>
      <c r="I3" s="53" t="s">
        <v>35</v>
      </c>
      <c r="J3" s="57">
        <v>1</v>
      </c>
      <c r="K3" s="65">
        <f>LOOKUP(J$3:J$42,'TABLE DE VALEURS'!$A$1:$B$132)</f>
        <v>150</v>
      </c>
      <c r="L3" s="53" t="s">
        <v>35</v>
      </c>
      <c r="M3" s="57">
        <v>3</v>
      </c>
      <c r="N3" s="65">
        <f>LOOKUP(M$3:M$42,'TABLE DE VALEURS'!$A$1:$B$132)</f>
        <v>140</v>
      </c>
      <c r="O3" s="53" t="s">
        <v>35</v>
      </c>
      <c r="P3" s="57">
        <v>7</v>
      </c>
      <c r="Q3" s="6">
        <f>LOOKUP(P$3:P$42,'TABLE DE VALEURS'!$A$1:$B$132)</f>
        <v>128</v>
      </c>
      <c r="R3" s="74">
        <f t="shared" ref="R3:R30" si="0">H3+1.5*K3+N3+2*Q3</f>
        <v>766</v>
      </c>
      <c r="S3" s="75">
        <f t="shared" ref="S3:S42" si="1">RANK($R3,R$3:R$42)</f>
        <v>1</v>
      </c>
    </row>
    <row r="4" spans="1:19" x14ac:dyDescent="0.25">
      <c r="A4" s="83" t="s">
        <v>221</v>
      </c>
      <c r="B4" s="84" t="s">
        <v>317</v>
      </c>
      <c r="C4" s="1" t="s">
        <v>38</v>
      </c>
      <c r="D4" s="59" t="s">
        <v>12</v>
      </c>
      <c r="E4" s="1" t="s">
        <v>315</v>
      </c>
      <c r="F4" s="59" t="s">
        <v>50</v>
      </c>
      <c r="G4" s="1">
        <v>7</v>
      </c>
      <c r="H4" s="58">
        <f>LOOKUP(G$3:G$42,'TABLE DE VALEURS'!$A$1:$B$132)</f>
        <v>128</v>
      </c>
      <c r="I4" s="1" t="s">
        <v>50</v>
      </c>
      <c r="J4" s="1">
        <v>3</v>
      </c>
      <c r="K4" s="62">
        <f>LOOKUP(J$3:J$42,'TABLE DE VALEURS'!$A$1:$B$132)</f>
        <v>140</v>
      </c>
      <c r="L4" s="1" t="s">
        <v>50</v>
      </c>
      <c r="M4" s="1">
        <v>2</v>
      </c>
      <c r="N4" s="62">
        <f>LOOKUP(M$3:M$42,'TABLE DE VALEURS'!$A$1:$B$132)</f>
        <v>145</v>
      </c>
      <c r="O4" s="1" t="s">
        <v>50</v>
      </c>
      <c r="P4" s="1">
        <v>19</v>
      </c>
      <c r="Q4" s="7">
        <f>LOOKUP(P$3:P$42,'TABLE DE VALEURS'!$A$1:$B$132)</f>
        <v>111</v>
      </c>
      <c r="R4" s="76">
        <f t="shared" ref="R4:R29" si="2">H4+1.5*K4+N4+2*Q4</f>
        <v>705</v>
      </c>
      <c r="S4" s="76">
        <f t="shared" ref="S4:S29" si="3">RANK($R4,R$3:R$42)</f>
        <v>2</v>
      </c>
    </row>
    <row r="5" spans="1:19" x14ac:dyDescent="0.25">
      <c r="A5" s="85" t="s">
        <v>224</v>
      </c>
      <c r="B5" s="86" t="s">
        <v>318</v>
      </c>
      <c r="C5" s="1" t="s">
        <v>38</v>
      </c>
      <c r="D5" s="59" t="s">
        <v>12</v>
      </c>
      <c r="E5" s="1" t="s">
        <v>315</v>
      </c>
      <c r="F5" s="59" t="s">
        <v>50</v>
      </c>
      <c r="G5" s="1">
        <v>10</v>
      </c>
      <c r="H5" s="58">
        <f>LOOKUP(G$3:G$42,'TABLE DE VALEURS'!$A$1:$B$132)</f>
        <v>122</v>
      </c>
      <c r="I5" s="1" t="s">
        <v>50</v>
      </c>
      <c r="J5" s="1">
        <v>4</v>
      </c>
      <c r="K5" s="62">
        <f>LOOKUP(J$3:J$42,'TABLE DE VALEURS'!$A$1:$B$132)</f>
        <v>137</v>
      </c>
      <c r="L5" s="1" t="s">
        <v>50</v>
      </c>
      <c r="M5" s="1">
        <v>5</v>
      </c>
      <c r="N5" s="62">
        <f>LOOKUP(M$3:M$42,'TABLE DE VALEURS'!$A$1:$B$132)</f>
        <v>134</v>
      </c>
      <c r="O5" s="1" t="s">
        <v>50</v>
      </c>
      <c r="P5" s="1">
        <v>21</v>
      </c>
      <c r="Q5" s="7">
        <f>LOOKUP(P$3:P$42,'TABLE DE VALEURS'!$A$1:$B$132)</f>
        <v>109</v>
      </c>
      <c r="R5" s="76">
        <f t="shared" si="2"/>
        <v>679.5</v>
      </c>
      <c r="S5" s="76">
        <f t="shared" si="3"/>
        <v>3</v>
      </c>
    </row>
    <row r="6" spans="1:19" x14ac:dyDescent="0.25">
      <c r="A6" s="1" t="s">
        <v>229</v>
      </c>
      <c r="B6" s="59" t="s">
        <v>319</v>
      </c>
      <c r="C6" s="1" t="s">
        <v>38</v>
      </c>
      <c r="D6" s="59" t="s">
        <v>12</v>
      </c>
      <c r="E6" s="1" t="s">
        <v>315</v>
      </c>
      <c r="F6" s="59" t="s">
        <v>50</v>
      </c>
      <c r="G6" s="1">
        <v>15</v>
      </c>
      <c r="H6" s="58">
        <f>LOOKUP(G$3:G$42,'TABLE DE VALEURS'!$A$1:$B$132)</f>
        <v>115</v>
      </c>
      <c r="I6" s="1" t="s">
        <v>50</v>
      </c>
      <c r="J6" s="1">
        <v>7</v>
      </c>
      <c r="K6" s="62">
        <f>LOOKUP(J$3:J$42,'TABLE DE VALEURS'!$A$1:$B$132)</f>
        <v>128</v>
      </c>
      <c r="L6" s="1" t="s">
        <v>50</v>
      </c>
      <c r="M6" s="1">
        <v>6</v>
      </c>
      <c r="N6" s="62">
        <f>LOOKUP(M$3:M$42,'TABLE DE VALEURS'!$A$1:$B$132)</f>
        <v>131</v>
      </c>
      <c r="O6" s="1" t="s">
        <v>50</v>
      </c>
      <c r="P6" s="1">
        <v>27</v>
      </c>
      <c r="Q6" s="7">
        <f>LOOKUP(P$3:P$42,'TABLE DE VALEURS'!$A$1:$B$132)</f>
        <v>103</v>
      </c>
      <c r="R6" s="76">
        <f t="shared" si="2"/>
        <v>644</v>
      </c>
      <c r="S6" s="76">
        <f t="shared" si="3"/>
        <v>4</v>
      </c>
    </row>
    <row r="7" spans="1:19" x14ac:dyDescent="0.25">
      <c r="A7" s="1" t="s">
        <v>218</v>
      </c>
      <c r="B7" s="59" t="s">
        <v>316</v>
      </c>
      <c r="C7" s="1" t="s">
        <v>219</v>
      </c>
      <c r="D7" s="59" t="s">
        <v>12</v>
      </c>
      <c r="E7" s="1" t="s">
        <v>315</v>
      </c>
      <c r="F7" s="59" t="s">
        <v>88</v>
      </c>
      <c r="G7" s="1">
        <v>5</v>
      </c>
      <c r="H7" s="58">
        <f>LOOKUP(G$3:G$42,'TABLE DE VALEURS'!$A$1:$B$132)</f>
        <v>134</v>
      </c>
      <c r="I7" s="1" t="s">
        <v>88</v>
      </c>
      <c r="J7" s="1">
        <v>2</v>
      </c>
      <c r="K7" s="62">
        <f>LOOKUP(J$3:J$42,'TABLE DE VALEURS'!$A$1:$B$132)</f>
        <v>145</v>
      </c>
      <c r="L7" s="1" t="s">
        <v>88</v>
      </c>
      <c r="M7" s="1" t="s">
        <v>36</v>
      </c>
      <c r="N7" s="62">
        <f>LOOKUP(M$3:M$42,'TABLE DE VALEURS'!$A$1:$B$132)</f>
        <v>0</v>
      </c>
      <c r="O7" s="1" t="s">
        <v>88</v>
      </c>
      <c r="P7" s="1">
        <v>16</v>
      </c>
      <c r="Q7" s="7">
        <f>LOOKUP(P$3:P$42,'TABLE DE VALEURS'!$A$1:$B$132)</f>
        <v>114</v>
      </c>
      <c r="R7" s="76">
        <f t="shared" si="2"/>
        <v>579.5</v>
      </c>
      <c r="S7" s="76">
        <f t="shared" si="3"/>
        <v>5</v>
      </c>
    </row>
    <row r="8" spans="1:19" x14ac:dyDescent="0.25">
      <c r="A8" s="1" t="s">
        <v>215</v>
      </c>
      <c r="B8" s="59" t="s">
        <v>253</v>
      </c>
      <c r="C8" s="1" t="s">
        <v>38</v>
      </c>
      <c r="D8" s="59" t="s">
        <v>12</v>
      </c>
      <c r="E8" s="1" t="s">
        <v>315</v>
      </c>
      <c r="F8" s="59" t="s">
        <v>35</v>
      </c>
      <c r="G8" s="1">
        <v>3</v>
      </c>
      <c r="H8" s="58">
        <f>LOOKUP(G$3:G$42,'TABLE DE VALEURS'!$A$1:$B$132)</f>
        <v>140</v>
      </c>
      <c r="I8" s="1" t="s">
        <v>35</v>
      </c>
      <c r="J8" s="1" t="s">
        <v>36</v>
      </c>
      <c r="K8" s="62">
        <f>LOOKUP(J$3:J$42,'TABLE DE VALEURS'!$A$1:$B$132)</f>
        <v>0</v>
      </c>
      <c r="L8" s="1" t="s">
        <v>35</v>
      </c>
      <c r="M8" s="1" t="s">
        <v>36</v>
      </c>
      <c r="N8" s="62">
        <f>LOOKUP(M$3:M$42,'TABLE DE VALEURS'!$A$1:$B$132)</f>
        <v>0</v>
      </c>
      <c r="O8" s="1" t="s">
        <v>50</v>
      </c>
      <c r="P8" s="1">
        <v>18</v>
      </c>
      <c r="Q8" s="7">
        <f>LOOKUP(P$3:P$42,'TABLE DE VALEURS'!$A$1:$B$132)</f>
        <v>112</v>
      </c>
      <c r="R8" s="76">
        <f t="shared" si="2"/>
        <v>364</v>
      </c>
      <c r="S8" s="76">
        <f t="shared" si="3"/>
        <v>6</v>
      </c>
    </row>
    <row r="9" spans="1:19" x14ac:dyDescent="0.25">
      <c r="A9" s="1" t="s">
        <v>220</v>
      </c>
      <c r="B9" s="59" t="s">
        <v>320</v>
      </c>
      <c r="C9" s="1" t="s">
        <v>275</v>
      </c>
      <c r="D9" s="59" t="s">
        <v>12</v>
      </c>
      <c r="E9" s="1" t="s">
        <v>315</v>
      </c>
      <c r="F9" s="59" t="s">
        <v>88</v>
      </c>
      <c r="G9" s="1">
        <v>6</v>
      </c>
      <c r="H9" s="58">
        <f>LOOKUP(G$3:G$42,'TABLE DE VALEURS'!$A$1:$B$132)</f>
        <v>131</v>
      </c>
      <c r="I9" s="1" t="s">
        <v>88</v>
      </c>
      <c r="J9" s="1" t="s">
        <v>36</v>
      </c>
      <c r="K9" s="62">
        <f>LOOKUP(J$3:J$42,'TABLE DE VALEURS'!$A$1:$B$132)</f>
        <v>0</v>
      </c>
      <c r="L9" s="1" t="s">
        <v>88</v>
      </c>
      <c r="M9" s="1" t="s">
        <v>36</v>
      </c>
      <c r="N9" s="62">
        <f>LOOKUP(M$3:M$42,'TABLE DE VALEURS'!$A$1:$B$132)</f>
        <v>0</v>
      </c>
      <c r="O9" s="1" t="s">
        <v>88</v>
      </c>
      <c r="P9" s="1">
        <v>20</v>
      </c>
      <c r="Q9" s="7">
        <f>LOOKUP(P$3:P$42,'TABLE DE VALEURS'!$A$1:$B$132)</f>
        <v>110</v>
      </c>
      <c r="R9" s="76">
        <f t="shared" si="2"/>
        <v>351</v>
      </c>
      <c r="S9" s="76">
        <f t="shared" si="3"/>
        <v>7</v>
      </c>
    </row>
    <row r="10" spans="1:19" x14ac:dyDescent="0.25">
      <c r="A10" s="1" t="s">
        <v>226</v>
      </c>
      <c r="B10" s="59" t="s">
        <v>321</v>
      </c>
      <c r="C10" s="1" t="s">
        <v>38</v>
      </c>
      <c r="D10" s="59" t="s">
        <v>12</v>
      </c>
      <c r="E10" s="1" t="s">
        <v>315</v>
      </c>
      <c r="F10" s="59" t="s">
        <v>35</v>
      </c>
      <c r="G10" s="1">
        <v>12</v>
      </c>
      <c r="H10" s="58">
        <f>LOOKUP(G$3:G$42,'TABLE DE VALEURS'!$A$1:$B$132)</f>
        <v>118</v>
      </c>
      <c r="I10" s="1" t="s">
        <v>35</v>
      </c>
      <c r="J10" s="1" t="s">
        <v>36</v>
      </c>
      <c r="K10" s="62">
        <f>LOOKUP(J$3:J$42,'TABLE DE VALEURS'!$A$1:$B$132)</f>
        <v>0</v>
      </c>
      <c r="L10" s="1" t="s">
        <v>35</v>
      </c>
      <c r="M10" s="1" t="s">
        <v>36</v>
      </c>
      <c r="N10" s="62">
        <f>LOOKUP(M$3:M$42,'TABLE DE VALEURS'!$A$1:$B$132)</f>
        <v>0</v>
      </c>
      <c r="O10" s="1" t="s">
        <v>35</v>
      </c>
      <c r="P10" s="1">
        <v>23</v>
      </c>
      <c r="Q10" s="7">
        <f>LOOKUP(P$3:P$42,'TABLE DE VALEURS'!$A$1:$B$132)</f>
        <v>107</v>
      </c>
      <c r="R10" s="76">
        <f t="shared" si="2"/>
        <v>332</v>
      </c>
      <c r="S10" s="76">
        <f t="shared" si="3"/>
        <v>8</v>
      </c>
    </row>
    <row r="11" spans="1:19" x14ac:dyDescent="0.25">
      <c r="A11" s="1" t="s">
        <v>228</v>
      </c>
      <c r="B11" s="59" t="s">
        <v>320</v>
      </c>
      <c r="C11" s="1" t="s">
        <v>219</v>
      </c>
      <c r="D11" s="59" t="s">
        <v>12</v>
      </c>
      <c r="E11" s="1" t="s">
        <v>315</v>
      </c>
      <c r="F11" s="59" t="s">
        <v>88</v>
      </c>
      <c r="G11" s="1">
        <v>14</v>
      </c>
      <c r="H11" s="58">
        <f>LOOKUP(G$3:G$42,'TABLE DE VALEURS'!$A$1:$B$132)</f>
        <v>116</v>
      </c>
      <c r="I11" s="1" t="s">
        <v>88</v>
      </c>
      <c r="J11" s="1" t="s">
        <v>36</v>
      </c>
      <c r="K11" s="62">
        <f>LOOKUP(J$3:J$42,'TABLE DE VALEURS'!$A$1:$B$132)</f>
        <v>0</v>
      </c>
      <c r="L11" s="1" t="s">
        <v>88</v>
      </c>
      <c r="M11" s="1" t="s">
        <v>36</v>
      </c>
      <c r="N11" s="62">
        <f>LOOKUP(M$3:M$42,'TABLE DE VALEURS'!$A$1:$B$132)</f>
        <v>0</v>
      </c>
      <c r="O11" s="1" t="s">
        <v>88</v>
      </c>
      <c r="P11" s="1">
        <v>28</v>
      </c>
      <c r="Q11" s="7">
        <f>LOOKUP(P$3:P$42,'TABLE DE VALEURS'!$A$1:$B$132)</f>
        <v>102</v>
      </c>
      <c r="R11" s="76">
        <f t="shared" si="2"/>
        <v>320</v>
      </c>
      <c r="S11" s="76">
        <f t="shared" si="3"/>
        <v>9</v>
      </c>
    </row>
    <row r="12" spans="1:19" x14ac:dyDescent="0.25">
      <c r="A12" s="4" t="s">
        <v>120</v>
      </c>
      <c r="B12" s="60" t="s">
        <v>225</v>
      </c>
      <c r="C12" s="4" t="s">
        <v>34</v>
      </c>
      <c r="D12" s="60" t="s">
        <v>12</v>
      </c>
      <c r="E12" s="1" t="s">
        <v>315</v>
      </c>
      <c r="F12" s="60" t="s">
        <v>35</v>
      </c>
      <c r="G12" s="4">
        <v>11</v>
      </c>
      <c r="H12" s="60">
        <f>LOOKUP(G$3:G$42,'TABLE DE VALEURS'!$A$1:$B$132)</f>
        <v>120</v>
      </c>
      <c r="I12" s="4" t="s">
        <v>35</v>
      </c>
      <c r="J12" s="4" t="s">
        <v>36</v>
      </c>
      <c r="K12" s="62">
        <f>LOOKUP(J$3:J$42,'TABLE DE VALEURS'!$A$1:$B$132)</f>
        <v>0</v>
      </c>
      <c r="L12" s="4" t="s">
        <v>35</v>
      </c>
      <c r="M12" s="4">
        <v>4</v>
      </c>
      <c r="N12" s="62">
        <f>LOOKUP(M$3:M$42,'TABLE DE VALEURS'!$A$1:$B$132)</f>
        <v>137</v>
      </c>
      <c r="O12" s="4" t="s">
        <v>35</v>
      </c>
      <c r="P12" s="4" t="s">
        <v>36</v>
      </c>
      <c r="Q12" s="7">
        <f>LOOKUP(P$3:P$42,'TABLE DE VALEURS'!$A$1:$B$132)</f>
        <v>0</v>
      </c>
      <c r="R12" s="16">
        <f t="shared" si="2"/>
        <v>257</v>
      </c>
      <c r="S12" s="76">
        <f t="shared" si="3"/>
        <v>10</v>
      </c>
    </row>
    <row r="13" spans="1:19" x14ac:dyDescent="0.25">
      <c r="A13" s="4" t="s">
        <v>213</v>
      </c>
      <c r="B13" s="60" t="s">
        <v>70</v>
      </c>
      <c r="C13" s="4" t="s">
        <v>54</v>
      </c>
      <c r="D13" s="60" t="s">
        <v>12</v>
      </c>
      <c r="E13" s="1" t="s">
        <v>315</v>
      </c>
      <c r="F13" s="60" t="s">
        <v>88</v>
      </c>
      <c r="G13" s="4">
        <v>1</v>
      </c>
      <c r="H13" s="60">
        <f>LOOKUP(G$3:G$42,'TABLE DE VALEURS'!$A$1:$B$132)</f>
        <v>150</v>
      </c>
      <c r="I13" s="4" t="s">
        <v>50</v>
      </c>
      <c r="J13" s="4" t="s">
        <v>36</v>
      </c>
      <c r="K13" s="62">
        <f>LOOKUP(J$3:J$42,'TABLE DE VALEURS'!$A$1:$B$132)</f>
        <v>0</v>
      </c>
      <c r="L13" s="4" t="s">
        <v>50</v>
      </c>
      <c r="M13" s="4" t="s">
        <v>36</v>
      </c>
      <c r="N13" s="62">
        <f>LOOKUP(M$3:M$42,'TABLE DE VALEURS'!$A$1:$B$132)</f>
        <v>0</v>
      </c>
      <c r="O13" s="4" t="s">
        <v>50</v>
      </c>
      <c r="P13" s="4" t="s">
        <v>36</v>
      </c>
      <c r="Q13" s="7">
        <f>LOOKUP(P$3:P$42,'TABLE DE VALEURS'!$A$1:$B$132)</f>
        <v>0</v>
      </c>
      <c r="R13" s="16">
        <f t="shared" si="2"/>
        <v>150</v>
      </c>
      <c r="S13" s="76">
        <f t="shared" si="3"/>
        <v>11</v>
      </c>
    </row>
    <row r="14" spans="1:19" x14ac:dyDescent="0.25">
      <c r="A14" s="4" t="s">
        <v>216</v>
      </c>
      <c r="B14" s="60" t="s">
        <v>217</v>
      </c>
      <c r="C14" s="4" t="s">
        <v>328</v>
      </c>
      <c r="D14" s="60" t="s">
        <v>12</v>
      </c>
      <c r="E14" s="1" t="s">
        <v>315</v>
      </c>
      <c r="F14" s="60" t="s">
        <v>88</v>
      </c>
      <c r="G14" s="4">
        <v>4</v>
      </c>
      <c r="H14" s="60">
        <f>LOOKUP(G$3:G$42,'TABLE DE VALEURS'!$A$1:$B$132)</f>
        <v>137</v>
      </c>
      <c r="I14" s="4" t="s">
        <v>88</v>
      </c>
      <c r="J14" s="4" t="s">
        <v>36</v>
      </c>
      <c r="K14" s="62">
        <f>LOOKUP(J$3:J$42,'TABLE DE VALEURS'!$A$1:$B$132)</f>
        <v>0</v>
      </c>
      <c r="L14" s="4" t="s">
        <v>88</v>
      </c>
      <c r="M14" s="4" t="s">
        <v>36</v>
      </c>
      <c r="N14" s="62">
        <f>LOOKUP(M$3:M$42,'TABLE DE VALEURS'!$A$1:$B$132)</f>
        <v>0</v>
      </c>
      <c r="O14" s="4" t="s">
        <v>88</v>
      </c>
      <c r="P14" s="4" t="s">
        <v>36</v>
      </c>
      <c r="Q14" s="7">
        <f>LOOKUP(P$3:P$42,'TABLE DE VALEURS'!$A$1:$B$132)</f>
        <v>0</v>
      </c>
      <c r="R14" s="16">
        <f t="shared" si="2"/>
        <v>137</v>
      </c>
      <c r="S14" s="76">
        <f t="shared" si="3"/>
        <v>12</v>
      </c>
    </row>
    <row r="15" spans="1:19" ht="15" customHeight="1" x14ac:dyDescent="0.25">
      <c r="A15" s="4" t="s">
        <v>222</v>
      </c>
      <c r="B15" s="60" t="s">
        <v>322</v>
      </c>
      <c r="C15" s="4" t="s">
        <v>38</v>
      </c>
      <c r="D15" s="60" t="s">
        <v>12</v>
      </c>
      <c r="E15" s="1" t="s">
        <v>315</v>
      </c>
      <c r="F15" s="60" t="s">
        <v>88</v>
      </c>
      <c r="G15" s="4">
        <v>8</v>
      </c>
      <c r="H15" s="60">
        <f>LOOKUP(G$3:G$42,'TABLE DE VALEURS'!$A$1:$B$132)</f>
        <v>126</v>
      </c>
      <c r="I15" s="4" t="s">
        <v>88</v>
      </c>
      <c r="J15" s="4" t="s">
        <v>36</v>
      </c>
      <c r="K15" s="62">
        <f>LOOKUP(J$3:J$42,'TABLE DE VALEURS'!$A$1:$B$132)</f>
        <v>0</v>
      </c>
      <c r="L15" s="4" t="s">
        <v>88</v>
      </c>
      <c r="M15" s="4" t="s">
        <v>36</v>
      </c>
      <c r="N15" s="62">
        <f>LOOKUP(M$3:M$42,'TABLE DE VALEURS'!$A$1:$B$132)</f>
        <v>0</v>
      </c>
      <c r="O15" s="4" t="s">
        <v>50</v>
      </c>
      <c r="P15" s="4" t="s">
        <v>36</v>
      </c>
      <c r="Q15" s="7">
        <f>LOOKUP(P$3:P$42,'TABLE DE VALEURS'!$A$1:$B$132)</f>
        <v>0</v>
      </c>
      <c r="R15" s="16">
        <f t="shared" si="2"/>
        <v>126</v>
      </c>
      <c r="S15" s="76">
        <f t="shared" si="3"/>
        <v>13</v>
      </c>
    </row>
    <row r="16" spans="1:19" ht="15" customHeight="1" x14ac:dyDescent="0.25">
      <c r="A16" s="4" t="s">
        <v>223</v>
      </c>
      <c r="B16" s="60" t="s">
        <v>323</v>
      </c>
      <c r="C16" s="4" t="s">
        <v>307</v>
      </c>
      <c r="D16" s="60" t="s">
        <v>12</v>
      </c>
      <c r="E16" s="1" t="s">
        <v>315</v>
      </c>
      <c r="F16" s="60" t="s">
        <v>88</v>
      </c>
      <c r="G16" s="4">
        <v>9</v>
      </c>
      <c r="H16" s="60">
        <f>LOOKUP(G$3:G$42,'TABLE DE VALEURS'!$A$1:$B$132)</f>
        <v>124</v>
      </c>
      <c r="I16" s="4" t="s">
        <v>88</v>
      </c>
      <c r="J16" s="4" t="s">
        <v>36</v>
      </c>
      <c r="K16" s="62">
        <f>LOOKUP(J$3:J$42,'TABLE DE VALEURS'!$A$1:$B$132)</f>
        <v>0</v>
      </c>
      <c r="L16" s="4" t="s">
        <v>88</v>
      </c>
      <c r="M16" s="4" t="s">
        <v>36</v>
      </c>
      <c r="N16" s="62">
        <f>LOOKUP(M$3:M$42,'TABLE DE VALEURS'!$A$1:$B$132)</f>
        <v>0</v>
      </c>
      <c r="O16" s="4" t="s">
        <v>88</v>
      </c>
      <c r="P16" s="4" t="s">
        <v>36</v>
      </c>
      <c r="Q16" s="7">
        <f>LOOKUP(P$3:P$42,'TABLE DE VALEURS'!$A$1:$B$132)</f>
        <v>0</v>
      </c>
      <c r="R16" s="16">
        <f t="shared" si="2"/>
        <v>124</v>
      </c>
      <c r="S16" s="76">
        <f t="shared" si="3"/>
        <v>14</v>
      </c>
    </row>
    <row r="17" spans="1:19" x14ac:dyDescent="0.25">
      <c r="A17" s="4" t="s">
        <v>227</v>
      </c>
      <c r="B17" s="60" t="s">
        <v>324</v>
      </c>
      <c r="C17" s="4" t="s">
        <v>276</v>
      </c>
      <c r="D17" s="60" t="s">
        <v>12</v>
      </c>
      <c r="E17" s="1" t="s">
        <v>315</v>
      </c>
      <c r="F17" s="60" t="s">
        <v>88</v>
      </c>
      <c r="G17" s="4">
        <v>13</v>
      </c>
      <c r="H17" s="60">
        <f>LOOKUP(G$3:G$42,'TABLE DE VALEURS'!$A$1:$B$132)</f>
        <v>117</v>
      </c>
      <c r="I17" s="4" t="s">
        <v>88</v>
      </c>
      <c r="J17" s="4" t="s">
        <v>36</v>
      </c>
      <c r="K17" s="62">
        <f>LOOKUP(J$3:J$42,'TABLE DE VALEURS'!$A$1:$B$132)</f>
        <v>0</v>
      </c>
      <c r="L17" s="4" t="s">
        <v>88</v>
      </c>
      <c r="M17" s="4" t="s">
        <v>36</v>
      </c>
      <c r="N17" s="62">
        <f>LOOKUP(M$3:M$42,'TABLE DE VALEURS'!$A$1:$B$132)</f>
        <v>0</v>
      </c>
      <c r="O17" s="4" t="s">
        <v>88</v>
      </c>
      <c r="P17" s="4" t="s">
        <v>36</v>
      </c>
      <c r="Q17" s="7">
        <f>LOOKUP(P$3:P$42,'TABLE DE VALEURS'!$A$1:$B$132)</f>
        <v>0</v>
      </c>
      <c r="R17" s="16">
        <f t="shared" si="2"/>
        <v>117</v>
      </c>
      <c r="S17" s="76">
        <f t="shared" si="3"/>
        <v>15</v>
      </c>
    </row>
    <row r="18" spans="1:19" x14ac:dyDescent="0.25">
      <c r="A18" s="4" t="s">
        <v>230</v>
      </c>
      <c r="B18" s="60" t="s">
        <v>325</v>
      </c>
      <c r="C18" s="4" t="s">
        <v>38</v>
      </c>
      <c r="D18" s="60" t="s">
        <v>12</v>
      </c>
      <c r="E18" s="1" t="s">
        <v>315</v>
      </c>
      <c r="F18" s="60" t="s">
        <v>35</v>
      </c>
      <c r="G18" s="4">
        <v>16</v>
      </c>
      <c r="H18" s="60">
        <f>LOOKUP(G$3:G$42,'TABLE DE VALEURS'!$A$1:$B$132)</f>
        <v>114</v>
      </c>
      <c r="I18" s="4" t="s">
        <v>35</v>
      </c>
      <c r="J18" s="4" t="s">
        <v>36</v>
      </c>
      <c r="K18" s="62">
        <f>LOOKUP(J$3:J$42,'TABLE DE VALEURS'!$A$1:$B$132)</f>
        <v>0</v>
      </c>
      <c r="L18" s="4" t="s">
        <v>35</v>
      </c>
      <c r="M18" s="4" t="s">
        <v>36</v>
      </c>
      <c r="N18" s="62">
        <f>LOOKUP(M$3:M$42,'TABLE DE VALEURS'!$A$1:$B$132)</f>
        <v>0</v>
      </c>
      <c r="O18" s="4" t="s">
        <v>35</v>
      </c>
      <c r="P18" s="4" t="s">
        <v>36</v>
      </c>
      <c r="Q18" s="7">
        <f>LOOKUP(P$3:P$42,'TABLE DE VALEURS'!$A$1:$B$132)</f>
        <v>0</v>
      </c>
      <c r="R18" s="16">
        <f t="shared" si="2"/>
        <v>114</v>
      </c>
      <c r="S18" s="76">
        <f t="shared" si="3"/>
        <v>16</v>
      </c>
    </row>
    <row r="19" spans="1:19" x14ac:dyDescent="0.25">
      <c r="A19" s="4" t="s">
        <v>231</v>
      </c>
      <c r="B19" s="60" t="s">
        <v>123</v>
      </c>
      <c r="C19" s="4" t="s">
        <v>307</v>
      </c>
      <c r="D19" s="60" t="s">
        <v>12</v>
      </c>
      <c r="E19" s="1" t="s">
        <v>315</v>
      </c>
      <c r="F19" s="60" t="s">
        <v>88</v>
      </c>
      <c r="G19" s="4">
        <v>17</v>
      </c>
      <c r="H19" s="60">
        <f>LOOKUP(G$3:G$42,'TABLE DE VALEURS'!$A$1:$B$132)</f>
        <v>113</v>
      </c>
      <c r="I19" s="4" t="s">
        <v>88</v>
      </c>
      <c r="J19" s="4" t="s">
        <v>36</v>
      </c>
      <c r="K19" s="62">
        <f>LOOKUP(J$3:J$42,'TABLE DE VALEURS'!$A$1:$B$132)</f>
        <v>0</v>
      </c>
      <c r="L19" s="4" t="s">
        <v>88</v>
      </c>
      <c r="M19" s="4" t="s">
        <v>36</v>
      </c>
      <c r="N19" s="62">
        <f>LOOKUP(M$3:M$42,'TABLE DE VALEURS'!$A$1:$B$132)</f>
        <v>0</v>
      </c>
      <c r="O19" s="4" t="s">
        <v>88</v>
      </c>
      <c r="P19" s="4" t="s">
        <v>36</v>
      </c>
      <c r="Q19" s="7">
        <f>LOOKUP(P$3:P$42,'TABLE DE VALEURS'!$A$1:$B$132)</f>
        <v>0</v>
      </c>
      <c r="R19" s="16">
        <f t="shared" si="2"/>
        <v>113</v>
      </c>
      <c r="S19" s="76">
        <f t="shared" si="3"/>
        <v>17</v>
      </c>
    </row>
    <row r="20" spans="1:19" x14ac:dyDescent="0.25">
      <c r="A20" s="4" t="s">
        <v>232</v>
      </c>
      <c r="B20" s="60" t="s">
        <v>233</v>
      </c>
      <c r="C20" s="4" t="s">
        <v>34</v>
      </c>
      <c r="D20" s="60" t="s">
        <v>12</v>
      </c>
      <c r="E20" s="1" t="s">
        <v>315</v>
      </c>
      <c r="F20" s="60" t="s">
        <v>35</v>
      </c>
      <c r="G20" s="4">
        <v>18</v>
      </c>
      <c r="H20" s="60">
        <f>LOOKUP(G$3:G$42,'TABLE DE VALEURS'!$A$1:$B$132)</f>
        <v>112</v>
      </c>
      <c r="I20" s="4" t="s">
        <v>35</v>
      </c>
      <c r="J20" s="4" t="s">
        <v>36</v>
      </c>
      <c r="K20" s="62">
        <f>LOOKUP(J$3:J$42,'TABLE DE VALEURS'!$A$1:$B$132)</f>
        <v>0</v>
      </c>
      <c r="L20" s="4" t="s">
        <v>35</v>
      </c>
      <c r="M20" s="4" t="s">
        <v>36</v>
      </c>
      <c r="N20" s="62">
        <f>LOOKUP(M$3:M$42,'TABLE DE VALEURS'!$A$1:$B$132)</f>
        <v>0</v>
      </c>
      <c r="O20" s="4" t="s">
        <v>35</v>
      </c>
      <c r="P20" s="4" t="s">
        <v>36</v>
      </c>
      <c r="Q20" s="7">
        <f>LOOKUP(P$3:P$42,'TABLE DE VALEURS'!$A$1:$B$132)</f>
        <v>0</v>
      </c>
      <c r="R20" s="16">
        <f t="shared" si="2"/>
        <v>112</v>
      </c>
      <c r="S20" s="76">
        <f t="shared" si="3"/>
        <v>18</v>
      </c>
    </row>
    <row r="21" spans="1:19" x14ac:dyDescent="0.25">
      <c r="A21" s="4" t="s">
        <v>234</v>
      </c>
      <c r="B21" s="60" t="s">
        <v>148</v>
      </c>
      <c r="C21" s="4" t="s">
        <v>43</v>
      </c>
      <c r="D21" s="60" t="s">
        <v>12</v>
      </c>
      <c r="E21" s="1" t="s">
        <v>315</v>
      </c>
      <c r="F21" s="60" t="s">
        <v>35</v>
      </c>
      <c r="G21" s="4">
        <v>19</v>
      </c>
      <c r="H21" s="60">
        <f>LOOKUP(G$3:G$42,'TABLE DE VALEURS'!$A$1:$B$132)</f>
        <v>111</v>
      </c>
      <c r="I21" s="4" t="s">
        <v>88</v>
      </c>
      <c r="J21" s="4" t="s">
        <v>36</v>
      </c>
      <c r="K21" s="62">
        <f>LOOKUP(J$3:J$42,'TABLE DE VALEURS'!$A$1:$B$132)</f>
        <v>0</v>
      </c>
      <c r="L21" s="4" t="s">
        <v>88</v>
      </c>
      <c r="M21" s="4" t="s">
        <v>36</v>
      </c>
      <c r="N21" s="62">
        <f>LOOKUP(M$3:M$42,'TABLE DE VALEURS'!$A$1:$B$132)</f>
        <v>0</v>
      </c>
      <c r="O21" s="4" t="s">
        <v>50</v>
      </c>
      <c r="P21" s="4" t="s">
        <v>36</v>
      </c>
      <c r="Q21" s="7">
        <f>LOOKUP(P$3:P$42,'TABLE DE VALEURS'!$A$1:$B$132)</f>
        <v>0</v>
      </c>
      <c r="R21" s="16">
        <f t="shared" si="2"/>
        <v>111</v>
      </c>
      <c r="S21" s="76">
        <f t="shared" si="3"/>
        <v>19</v>
      </c>
    </row>
    <row r="22" spans="1:19" x14ac:dyDescent="0.25">
      <c r="A22" s="4" t="s">
        <v>59</v>
      </c>
      <c r="B22" s="60" t="s">
        <v>150</v>
      </c>
      <c r="C22" s="4" t="s">
        <v>276</v>
      </c>
      <c r="D22" s="60" t="s">
        <v>12</v>
      </c>
      <c r="E22" s="1" t="s">
        <v>315</v>
      </c>
      <c r="F22" s="60" t="s">
        <v>88</v>
      </c>
      <c r="G22" s="4" t="s">
        <v>36</v>
      </c>
      <c r="H22" s="60">
        <f>LOOKUP(G$3:G$42,'TABLE DE VALEURS'!$A$1:$B$132)</f>
        <v>0</v>
      </c>
      <c r="I22" s="4" t="s">
        <v>88</v>
      </c>
      <c r="J22" s="4" t="s">
        <v>36</v>
      </c>
      <c r="K22" s="62">
        <f>LOOKUP(J$3:J$42,'TABLE DE VALEURS'!$A$1:$B$132)</f>
        <v>0</v>
      </c>
      <c r="L22" s="4" t="s">
        <v>88</v>
      </c>
      <c r="M22" s="4" t="s">
        <v>36</v>
      </c>
      <c r="N22" s="62">
        <f>LOOKUP(M$3:M$42,'TABLE DE VALEURS'!$A$1:$B$132)</f>
        <v>0</v>
      </c>
      <c r="O22" s="4" t="s">
        <v>88</v>
      </c>
      <c r="P22" s="4" t="s">
        <v>36</v>
      </c>
      <c r="Q22" s="7">
        <f>LOOKUP(P$3:P$42,'TABLE DE VALEURS'!$A$1:$B$132)</f>
        <v>0</v>
      </c>
      <c r="R22" s="16">
        <f t="shared" si="2"/>
        <v>0</v>
      </c>
      <c r="S22" s="76">
        <f t="shared" si="3"/>
        <v>20</v>
      </c>
    </row>
    <row r="23" spans="1:19" x14ac:dyDescent="0.25">
      <c r="A23" s="4" t="s">
        <v>235</v>
      </c>
      <c r="B23" s="60" t="s">
        <v>236</v>
      </c>
      <c r="C23" s="4" t="s">
        <v>34</v>
      </c>
      <c r="D23" s="61" t="s">
        <v>12</v>
      </c>
      <c r="E23" s="1" t="s">
        <v>315</v>
      </c>
      <c r="F23" s="61" t="s">
        <v>35</v>
      </c>
      <c r="G23" s="54" t="s">
        <v>36</v>
      </c>
      <c r="H23" s="61">
        <f>LOOKUP(G$3:G$42,'TABLE DE VALEURS'!$A$1:$B$132)</f>
        <v>0</v>
      </c>
      <c r="I23" s="54" t="s">
        <v>35</v>
      </c>
      <c r="J23" s="54" t="s">
        <v>36</v>
      </c>
      <c r="K23" s="63">
        <f>LOOKUP(J$3:J$42,'TABLE DE VALEURS'!$A$1:$B$132)</f>
        <v>0</v>
      </c>
      <c r="L23" s="54" t="s">
        <v>35</v>
      </c>
      <c r="M23" s="54" t="s">
        <v>36</v>
      </c>
      <c r="N23" s="63">
        <f>LOOKUP(M$3:M$42,'TABLE DE VALEURS'!$A$1:$B$132)</f>
        <v>0</v>
      </c>
      <c r="O23" s="54" t="s">
        <v>35</v>
      </c>
      <c r="P23" s="54" t="s">
        <v>36</v>
      </c>
      <c r="Q23" s="55">
        <f>LOOKUP(P$3:P$42,'TABLE DE VALEURS'!$A$1:$B$132)</f>
        <v>0</v>
      </c>
      <c r="R23" s="77">
        <f t="shared" si="2"/>
        <v>0</v>
      </c>
      <c r="S23" s="78">
        <f t="shared" si="3"/>
        <v>20</v>
      </c>
    </row>
    <row r="24" spans="1:19" x14ac:dyDescent="0.25">
      <c r="A24" s="54" t="s">
        <v>237</v>
      </c>
      <c r="B24" s="61" t="s">
        <v>238</v>
      </c>
      <c r="C24" s="54" t="s">
        <v>34</v>
      </c>
      <c r="D24" s="60" t="s">
        <v>12</v>
      </c>
      <c r="E24" s="1" t="s">
        <v>315</v>
      </c>
      <c r="F24" s="60" t="s">
        <v>35</v>
      </c>
      <c r="G24" s="4" t="s">
        <v>36</v>
      </c>
      <c r="H24" s="60">
        <f>LOOKUP(G$3:G$42,'TABLE DE VALEURS'!$A$1:$B$132)</f>
        <v>0</v>
      </c>
      <c r="I24" s="4" t="s">
        <v>35</v>
      </c>
      <c r="J24" s="4" t="s">
        <v>36</v>
      </c>
      <c r="K24" s="62">
        <f>LOOKUP(J$3:J$42,'TABLE DE VALEURS'!$A$1:$B$132)</f>
        <v>0</v>
      </c>
      <c r="L24" s="4" t="s">
        <v>35</v>
      </c>
      <c r="M24" s="4" t="s">
        <v>36</v>
      </c>
      <c r="N24" s="62">
        <f>LOOKUP(M$3:M$42,'TABLE DE VALEURS'!$A$1:$B$132)</f>
        <v>0</v>
      </c>
      <c r="O24" s="4" t="s">
        <v>35</v>
      </c>
      <c r="P24" s="4" t="s">
        <v>36</v>
      </c>
      <c r="Q24" s="3">
        <f>LOOKUP(P$3:P$42,'TABLE DE VALEURS'!$A$1:$B$132)</f>
        <v>0</v>
      </c>
      <c r="R24" s="16">
        <f t="shared" si="2"/>
        <v>0</v>
      </c>
      <c r="S24" s="76">
        <f t="shared" si="3"/>
        <v>20</v>
      </c>
    </row>
    <row r="25" spans="1:19" x14ac:dyDescent="0.25">
      <c r="A25" s="4" t="s">
        <v>327</v>
      </c>
      <c r="B25" s="60" t="s">
        <v>239</v>
      </c>
      <c r="C25" s="4" t="s">
        <v>54</v>
      </c>
      <c r="D25" s="60" t="s">
        <v>12</v>
      </c>
      <c r="E25" s="1" t="s">
        <v>315</v>
      </c>
      <c r="F25" s="60" t="s">
        <v>50</v>
      </c>
      <c r="G25" s="4" t="s">
        <v>36</v>
      </c>
      <c r="H25" s="60">
        <f>LOOKUP(G$3:G$42,'TABLE DE VALEURS'!$A$1:$B$132)</f>
        <v>0</v>
      </c>
      <c r="I25" s="4" t="s">
        <v>50</v>
      </c>
      <c r="J25" s="4" t="s">
        <v>36</v>
      </c>
      <c r="K25" s="64">
        <f>LOOKUP(J$3:J$42,'TABLE DE VALEURS'!$A$1:$B$132)</f>
        <v>0</v>
      </c>
      <c r="L25" s="4" t="s">
        <v>50</v>
      </c>
      <c r="M25" s="4" t="s">
        <v>36</v>
      </c>
      <c r="N25" s="64">
        <f>LOOKUP(M$3:M$42,'TABLE DE VALEURS'!$A$1:$B$132)</f>
        <v>0</v>
      </c>
      <c r="O25" s="4" t="s">
        <v>50</v>
      </c>
      <c r="P25" s="4" t="s">
        <v>36</v>
      </c>
      <c r="Q25" s="56">
        <f>LOOKUP(P$3:P$42,'TABLE DE VALEURS'!$A$1:$B$132)</f>
        <v>0</v>
      </c>
      <c r="R25" s="16">
        <f t="shared" si="2"/>
        <v>0</v>
      </c>
      <c r="S25" s="76">
        <f t="shared" si="3"/>
        <v>20</v>
      </c>
    </row>
    <row r="26" spans="1:19" x14ac:dyDescent="0.25">
      <c r="A26" s="4" t="s">
        <v>229</v>
      </c>
      <c r="B26" s="60" t="s">
        <v>326</v>
      </c>
      <c r="C26" s="4" t="s">
        <v>275</v>
      </c>
      <c r="D26" s="60" t="s">
        <v>12</v>
      </c>
      <c r="E26" s="1" t="s">
        <v>315</v>
      </c>
      <c r="F26" s="60" t="s">
        <v>88</v>
      </c>
      <c r="G26" s="4" t="s">
        <v>36</v>
      </c>
      <c r="H26" s="60">
        <f>LOOKUP(G$3:G$42,'TABLE DE VALEURS'!$A$1:$B$132)</f>
        <v>0</v>
      </c>
      <c r="I26" s="4" t="s">
        <v>88</v>
      </c>
      <c r="J26" s="4" t="s">
        <v>36</v>
      </c>
      <c r="K26" s="64">
        <f>LOOKUP(J$3:J$42,'TABLE DE VALEURS'!$A$1:$B$132)</f>
        <v>0</v>
      </c>
      <c r="L26" s="4" t="s">
        <v>88</v>
      </c>
      <c r="M26" s="4" t="s">
        <v>36</v>
      </c>
      <c r="N26" s="64">
        <f>LOOKUP(M$3:M$42,'TABLE DE VALEURS'!$A$1:$B$132)</f>
        <v>0</v>
      </c>
      <c r="O26" s="4" t="s">
        <v>88</v>
      </c>
      <c r="P26" s="4" t="s">
        <v>243</v>
      </c>
      <c r="Q26" s="56">
        <f>LOOKUP(P$3:P$42,'TABLE DE VALEURS'!$A$1:$B$132)</f>
        <v>0</v>
      </c>
      <c r="R26" s="16">
        <f t="shared" si="2"/>
        <v>0</v>
      </c>
      <c r="S26" s="76">
        <f t="shared" si="3"/>
        <v>20</v>
      </c>
    </row>
    <row r="27" spans="1:19" ht="15" customHeight="1" x14ac:dyDescent="0.25">
      <c r="A27" s="4" t="s">
        <v>240</v>
      </c>
      <c r="B27" s="60" t="s">
        <v>241</v>
      </c>
      <c r="C27" s="4" t="s">
        <v>43</v>
      </c>
      <c r="D27" s="60" t="s">
        <v>12</v>
      </c>
      <c r="E27" s="1" t="s">
        <v>315</v>
      </c>
      <c r="F27" s="60" t="s">
        <v>88</v>
      </c>
      <c r="G27" s="4" t="s">
        <v>36</v>
      </c>
      <c r="H27" s="60">
        <f>LOOKUP(G$3:G$42,'TABLE DE VALEURS'!$A$1:$B$132)</f>
        <v>0</v>
      </c>
      <c r="I27" s="4" t="s">
        <v>88</v>
      </c>
      <c r="J27" s="4" t="s">
        <v>36</v>
      </c>
      <c r="K27" s="64">
        <f>LOOKUP(J$3:J$42,'TABLE DE VALEURS'!$A$1:$B$132)</f>
        <v>0</v>
      </c>
      <c r="L27" s="4" t="s">
        <v>88</v>
      </c>
      <c r="M27" s="4" t="s">
        <v>36</v>
      </c>
      <c r="N27" s="64">
        <f>LOOKUP(M$3:M$42,'TABLE DE VALEURS'!$A$1:$B$132)</f>
        <v>0</v>
      </c>
      <c r="O27" s="4" t="s">
        <v>88</v>
      </c>
      <c r="P27" s="4" t="s">
        <v>36</v>
      </c>
      <c r="Q27" s="56">
        <f>LOOKUP(P$3:P$42,'TABLE DE VALEURS'!$A$1:$B$132)</f>
        <v>0</v>
      </c>
      <c r="R27" s="16">
        <f t="shared" si="2"/>
        <v>0</v>
      </c>
      <c r="S27" s="76">
        <f t="shared" si="3"/>
        <v>20</v>
      </c>
    </row>
    <row r="28" spans="1:19" x14ac:dyDescent="0.25">
      <c r="A28" s="4" t="s">
        <v>242</v>
      </c>
      <c r="B28" s="60" t="s">
        <v>199</v>
      </c>
      <c r="C28" s="4" t="s">
        <v>276</v>
      </c>
      <c r="D28" s="60" t="s">
        <v>12</v>
      </c>
      <c r="E28" s="1" t="s">
        <v>315</v>
      </c>
      <c r="F28" s="60" t="s">
        <v>88</v>
      </c>
      <c r="G28" s="4" t="s">
        <v>36</v>
      </c>
      <c r="H28" s="60">
        <f>LOOKUP(G$3:G$42,'TABLE DE VALEURS'!$A$1:$B$132)</f>
        <v>0</v>
      </c>
      <c r="I28" s="4" t="s">
        <v>88</v>
      </c>
      <c r="J28" s="4" t="s">
        <v>36</v>
      </c>
      <c r="K28" s="64">
        <f>LOOKUP(J$3:J$42,'TABLE DE VALEURS'!$A$1:$B$132)</f>
        <v>0</v>
      </c>
      <c r="L28" s="4" t="s">
        <v>88</v>
      </c>
      <c r="M28" s="4" t="s">
        <v>36</v>
      </c>
      <c r="N28" s="64">
        <f>LOOKUP(M$3:M$42,'TABLE DE VALEURS'!$A$1:$B$132)</f>
        <v>0</v>
      </c>
      <c r="O28" s="4" t="s">
        <v>88</v>
      </c>
      <c r="P28" s="4" t="s">
        <v>36</v>
      </c>
      <c r="Q28" s="56">
        <f>LOOKUP(P$3:P$42,'TABLE DE VALEURS'!$A$1:$B$132)</f>
        <v>0</v>
      </c>
      <c r="R28" s="16">
        <f t="shared" si="2"/>
        <v>0</v>
      </c>
      <c r="S28" s="76">
        <f t="shared" si="3"/>
        <v>20</v>
      </c>
    </row>
    <row r="29" spans="1:19" x14ac:dyDescent="0.25">
      <c r="A29" s="4"/>
      <c r="B29" s="60"/>
      <c r="C29" s="4"/>
      <c r="D29" s="60"/>
      <c r="E29" s="4"/>
      <c r="F29" s="60"/>
      <c r="G29" s="4" t="s">
        <v>36</v>
      </c>
      <c r="H29" s="60">
        <f>LOOKUP(G$3:G$42,'TABLE DE VALEURS'!$A$1:$B$132)</f>
        <v>0</v>
      </c>
      <c r="I29" s="4"/>
      <c r="J29" s="4" t="s">
        <v>36</v>
      </c>
      <c r="K29" s="64">
        <f>LOOKUP(J$3:J$42,'TABLE DE VALEURS'!$A$1:$B$132)</f>
        <v>0</v>
      </c>
      <c r="L29" s="4"/>
      <c r="M29" s="4" t="s">
        <v>36</v>
      </c>
      <c r="N29" s="64">
        <f>LOOKUP(M$3:M$42,'TABLE DE VALEURS'!$A$1:$B$132)</f>
        <v>0</v>
      </c>
      <c r="O29" s="4"/>
      <c r="P29" s="4" t="s">
        <v>36</v>
      </c>
      <c r="Q29" s="56">
        <f>LOOKUP(P$3:P$42,'TABLE DE VALEURS'!$A$1:$B$132)</f>
        <v>0</v>
      </c>
      <c r="R29" s="14">
        <f t="shared" si="2"/>
        <v>0</v>
      </c>
      <c r="S29" s="70">
        <f t="shared" si="3"/>
        <v>20</v>
      </c>
    </row>
    <row r="30" spans="1:19" x14ac:dyDescent="0.25">
      <c r="A30" s="4"/>
      <c r="B30" s="60"/>
      <c r="C30" s="4"/>
      <c r="D30" s="60"/>
      <c r="E30" s="4"/>
      <c r="F30" s="60"/>
      <c r="G30" s="4" t="s">
        <v>36</v>
      </c>
      <c r="H30" s="60">
        <f>LOOKUP(G$3:G$42,'TABLE DE VALEURS'!$A$1:$B$132)</f>
        <v>0</v>
      </c>
      <c r="I30" s="4"/>
      <c r="J30" s="4" t="s">
        <v>36</v>
      </c>
      <c r="K30" s="64">
        <f>LOOKUP(J$3:J$42,'TABLE DE VALEURS'!$A$1:$B$132)</f>
        <v>0</v>
      </c>
      <c r="L30" s="4"/>
      <c r="M30" s="4" t="s">
        <v>36</v>
      </c>
      <c r="N30" s="64">
        <f>LOOKUP(M$3:M$42,'TABLE DE VALEURS'!$A$1:$B$132)</f>
        <v>0</v>
      </c>
      <c r="O30" s="4"/>
      <c r="P30" s="4" t="s">
        <v>36</v>
      </c>
      <c r="Q30" s="56">
        <f>LOOKUP(P$3:P$42,'TABLE DE VALEURS'!$A$1:$B$132)</f>
        <v>0</v>
      </c>
      <c r="R30" s="14">
        <f t="shared" si="0"/>
        <v>0</v>
      </c>
      <c r="S30" s="70">
        <f t="shared" si="1"/>
        <v>20</v>
      </c>
    </row>
    <row r="31" spans="1:19" x14ac:dyDescent="0.25">
      <c r="A31" s="4"/>
      <c r="B31" s="60"/>
      <c r="C31" s="4"/>
      <c r="D31" s="60"/>
      <c r="E31" s="4"/>
      <c r="F31" s="60"/>
      <c r="G31" s="4" t="s">
        <v>36</v>
      </c>
      <c r="H31" s="60">
        <f>LOOKUP(G$3:G$42,'TABLE DE VALEURS'!$A$1:$B$132)</f>
        <v>0</v>
      </c>
      <c r="I31" s="4"/>
      <c r="J31" s="4" t="s">
        <v>36</v>
      </c>
      <c r="K31" s="64">
        <f>LOOKUP(J$3:J$42,'TABLE DE VALEURS'!$A$1:$B$132)</f>
        <v>0</v>
      </c>
      <c r="L31" s="4"/>
      <c r="M31" s="4" t="s">
        <v>36</v>
      </c>
      <c r="N31" s="64">
        <f>LOOKUP(M$3:M$42,'TABLE DE VALEURS'!$A$1:$B$132)</f>
        <v>0</v>
      </c>
      <c r="O31" s="4"/>
      <c r="P31" s="4" t="s">
        <v>36</v>
      </c>
      <c r="Q31" s="56">
        <f>LOOKUP(P$3:P$42,'TABLE DE VALEURS'!$A$1:$B$132)</f>
        <v>0</v>
      </c>
      <c r="R31" s="14">
        <f t="shared" ref="R31:R42" si="4">H31+1.5*K31+N31+2*Q31</f>
        <v>0</v>
      </c>
      <c r="S31" s="70">
        <f t="shared" si="1"/>
        <v>20</v>
      </c>
    </row>
    <row r="32" spans="1:19" x14ac:dyDescent="0.25">
      <c r="A32" s="4"/>
      <c r="B32" s="60"/>
      <c r="C32" s="4"/>
      <c r="D32" s="60"/>
      <c r="E32" s="4"/>
      <c r="F32" s="60"/>
      <c r="G32" s="4" t="s">
        <v>36</v>
      </c>
      <c r="H32" s="60">
        <f>LOOKUP(G$3:G$42,'TABLE DE VALEURS'!$A$1:$B$132)</f>
        <v>0</v>
      </c>
      <c r="I32" s="4"/>
      <c r="J32" s="4" t="s">
        <v>36</v>
      </c>
      <c r="K32" s="64">
        <f>LOOKUP(J$3:J$42,'TABLE DE VALEURS'!$A$1:$B$132)</f>
        <v>0</v>
      </c>
      <c r="L32" s="4"/>
      <c r="M32" s="4" t="s">
        <v>36</v>
      </c>
      <c r="N32" s="64">
        <f>LOOKUP(M$3:M$42,'TABLE DE VALEURS'!$A$1:$B$132)</f>
        <v>0</v>
      </c>
      <c r="O32" s="4"/>
      <c r="P32" s="4" t="s">
        <v>36</v>
      </c>
      <c r="Q32" s="56">
        <f>LOOKUP(P$3:P$42,'TABLE DE VALEURS'!$A$1:$B$132)</f>
        <v>0</v>
      </c>
      <c r="R32" s="14">
        <f t="shared" si="4"/>
        <v>0</v>
      </c>
      <c r="S32" s="70">
        <f t="shared" si="1"/>
        <v>20</v>
      </c>
    </row>
    <row r="33" spans="1:19" x14ac:dyDescent="0.25">
      <c r="A33" s="4"/>
      <c r="B33" s="60"/>
      <c r="C33" s="4"/>
      <c r="D33" s="60"/>
      <c r="E33" s="4"/>
      <c r="F33" s="60"/>
      <c r="G33" s="4" t="s">
        <v>36</v>
      </c>
      <c r="H33" s="60">
        <f>LOOKUP(G$3:G$42,'TABLE DE VALEURS'!$A$1:$B$132)</f>
        <v>0</v>
      </c>
      <c r="I33" s="4"/>
      <c r="J33" s="4" t="s">
        <v>36</v>
      </c>
      <c r="K33" s="64">
        <f>LOOKUP(J$3:J$42,'TABLE DE VALEURS'!$A$1:$B$132)</f>
        <v>0</v>
      </c>
      <c r="L33" s="4"/>
      <c r="M33" s="4" t="s">
        <v>36</v>
      </c>
      <c r="N33" s="64">
        <f>LOOKUP(M$3:M$42,'TABLE DE VALEURS'!$A$1:$B$132)</f>
        <v>0</v>
      </c>
      <c r="O33" s="4"/>
      <c r="P33" s="4" t="s">
        <v>36</v>
      </c>
      <c r="Q33" s="56">
        <f>LOOKUP(P$3:P$42,'TABLE DE VALEURS'!$A$1:$B$132)</f>
        <v>0</v>
      </c>
      <c r="R33" s="14">
        <f t="shared" si="4"/>
        <v>0</v>
      </c>
      <c r="S33" s="70">
        <f t="shared" si="1"/>
        <v>20</v>
      </c>
    </row>
    <row r="34" spans="1:19" x14ac:dyDescent="0.25">
      <c r="A34" s="4"/>
      <c r="B34" s="60"/>
      <c r="C34" s="4"/>
      <c r="D34" s="60"/>
      <c r="E34" s="4"/>
      <c r="F34" s="60"/>
      <c r="G34" s="4" t="s">
        <v>36</v>
      </c>
      <c r="H34" s="60">
        <f>LOOKUP(G$3:G$42,'TABLE DE VALEURS'!$A$1:$B$132)</f>
        <v>0</v>
      </c>
      <c r="I34" s="4"/>
      <c r="J34" s="4" t="s">
        <v>36</v>
      </c>
      <c r="K34" s="64">
        <f>LOOKUP(J$3:J$42,'TABLE DE VALEURS'!$A$1:$B$132)</f>
        <v>0</v>
      </c>
      <c r="L34" s="4"/>
      <c r="M34" s="4" t="s">
        <v>36</v>
      </c>
      <c r="N34" s="64">
        <f>LOOKUP(M$3:M$42,'TABLE DE VALEURS'!$A$1:$B$132)</f>
        <v>0</v>
      </c>
      <c r="O34" s="4"/>
      <c r="P34" s="4" t="s">
        <v>36</v>
      </c>
      <c r="Q34" s="56">
        <f>LOOKUP(P$3:P$42,'TABLE DE VALEURS'!$A$1:$B$132)</f>
        <v>0</v>
      </c>
      <c r="R34" s="14">
        <f t="shared" si="4"/>
        <v>0</v>
      </c>
      <c r="S34" s="70">
        <f t="shared" si="1"/>
        <v>20</v>
      </c>
    </row>
    <row r="35" spans="1:19" x14ac:dyDescent="0.25">
      <c r="A35" s="4"/>
      <c r="B35" s="60"/>
      <c r="C35" s="4"/>
      <c r="D35" s="60"/>
      <c r="E35" s="4"/>
      <c r="F35" s="60"/>
      <c r="G35" s="4" t="s">
        <v>36</v>
      </c>
      <c r="H35" s="60">
        <f>LOOKUP(G$3:G$42,'TABLE DE VALEURS'!$A$1:$B$132)</f>
        <v>0</v>
      </c>
      <c r="I35" s="4"/>
      <c r="J35" s="4" t="s">
        <v>36</v>
      </c>
      <c r="K35" s="64">
        <f>LOOKUP(J$3:J$42,'TABLE DE VALEURS'!$A$1:$B$132)</f>
        <v>0</v>
      </c>
      <c r="L35" s="4"/>
      <c r="M35" s="4" t="s">
        <v>36</v>
      </c>
      <c r="N35" s="64">
        <f>LOOKUP(M$3:M$42,'TABLE DE VALEURS'!$A$1:$B$132)</f>
        <v>0</v>
      </c>
      <c r="O35" s="4"/>
      <c r="P35" s="4" t="s">
        <v>36</v>
      </c>
      <c r="Q35" s="56">
        <f>LOOKUP(P$3:P$42,'TABLE DE VALEURS'!$A$1:$B$132)</f>
        <v>0</v>
      </c>
      <c r="R35" s="14">
        <f t="shared" si="4"/>
        <v>0</v>
      </c>
      <c r="S35" s="70">
        <f t="shared" si="1"/>
        <v>20</v>
      </c>
    </row>
    <row r="36" spans="1:19" x14ac:dyDescent="0.25">
      <c r="A36" s="4"/>
      <c r="B36" s="60"/>
      <c r="C36" s="4"/>
      <c r="D36" s="60"/>
      <c r="E36" s="4"/>
      <c r="F36" s="60"/>
      <c r="G36" s="4" t="s">
        <v>36</v>
      </c>
      <c r="H36" s="60">
        <f>LOOKUP(G$3:G$42,'TABLE DE VALEURS'!$A$1:$B$132)</f>
        <v>0</v>
      </c>
      <c r="I36" s="4"/>
      <c r="J36" s="4" t="s">
        <v>36</v>
      </c>
      <c r="K36" s="64">
        <f>LOOKUP(J$3:J$42,'TABLE DE VALEURS'!$A$1:$B$132)</f>
        <v>0</v>
      </c>
      <c r="L36" s="4"/>
      <c r="M36" s="4" t="s">
        <v>36</v>
      </c>
      <c r="N36" s="64">
        <f>LOOKUP(M$3:M$42,'TABLE DE VALEURS'!$A$1:$B$132)</f>
        <v>0</v>
      </c>
      <c r="O36" s="4"/>
      <c r="P36" s="4" t="s">
        <v>36</v>
      </c>
      <c r="Q36" s="56">
        <f>LOOKUP(P$3:P$42,'TABLE DE VALEURS'!$A$1:$B$132)</f>
        <v>0</v>
      </c>
      <c r="R36" s="14">
        <f t="shared" si="4"/>
        <v>0</v>
      </c>
      <c r="S36" s="70">
        <f t="shared" si="1"/>
        <v>20</v>
      </c>
    </row>
    <row r="37" spans="1:19" x14ac:dyDescent="0.25">
      <c r="A37" s="4"/>
      <c r="B37" s="60"/>
      <c r="C37" s="4"/>
      <c r="D37" s="60"/>
      <c r="E37" s="4"/>
      <c r="F37" s="60"/>
      <c r="G37" s="4" t="s">
        <v>36</v>
      </c>
      <c r="H37" s="60">
        <f>LOOKUP(G$3:G$42,'TABLE DE VALEURS'!$A$1:$B$132)</f>
        <v>0</v>
      </c>
      <c r="I37" s="4"/>
      <c r="J37" s="4" t="s">
        <v>36</v>
      </c>
      <c r="K37" s="64">
        <f>LOOKUP(J$3:J$42,'TABLE DE VALEURS'!$A$1:$B$132)</f>
        <v>0</v>
      </c>
      <c r="L37" s="4"/>
      <c r="M37" s="4" t="s">
        <v>36</v>
      </c>
      <c r="N37" s="64">
        <f>LOOKUP(M$3:M$42,'TABLE DE VALEURS'!$A$1:$B$132)</f>
        <v>0</v>
      </c>
      <c r="O37" s="4"/>
      <c r="P37" s="4" t="s">
        <v>36</v>
      </c>
      <c r="Q37" s="56">
        <f>LOOKUP(P$3:P$42,'TABLE DE VALEURS'!$A$1:$B$132)</f>
        <v>0</v>
      </c>
      <c r="R37" s="14">
        <f t="shared" si="4"/>
        <v>0</v>
      </c>
      <c r="S37" s="70">
        <f t="shared" si="1"/>
        <v>20</v>
      </c>
    </row>
    <row r="38" spans="1:19" x14ac:dyDescent="0.25">
      <c r="A38" s="4"/>
      <c r="B38" s="60"/>
      <c r="C38" s="4"/>
      <c r="D38" s="60"/>
      <c r="E38" s="4"/>
      <c r="F38" s="60"/>
      <c r="G38" s="4" t="s">
        <v>36</v>
      </c>
      <c r="H38" s="60">
        <f>LOOKUP(G$3:G$42,'TABLE DE VALEURS'!$A$1:$B$132)</f>
        <v>0</v>
      </c>
      <c r="I38" s="4"/>
      <c r="J38" s="4" t="s">
        <v>36</v>
      </c>
      <c r="K38" s="64">
        <f>LOOKUP(J$3:J$42,'TABLE DE VALEURS'!$A$1:$B$132)</f>
        <v>0</v>
      </c>
      <c r="L38" s="4"/>
      <c r="M38" s="4" t="s">
        <v>36</v>
      </c>
      <c r="N38" s="64">
        <f>LOOKUP(M$3:M$42,'TABLE DE VALEURS'!$A$1:$B$132)</f>
        <v>0</v>
      </c>
      <c r="O38" s="4"/>
      <c r="P38" s="4" t="s">
        <v>36</v>
      </c>
      <c r="Q38" s="56">
        <f>LOOKUP(P$3:P$42,'TABLE DE VALEURS'!$A$1:$B$132)</f>
        <v>0</v>
      </c>
      <c r="R38" s="14">
        <f t="shared" si="4"/>
        <v>0</v>
      </c>
      <c r="S38" s="70">
        <f t="shared" si="1"/>
        <v>20</v>
      </c>
    </row>
    <row r="39" spans="1:19" x14ac:dyDescent="0.25">
      <c r="A39" s="4"/>
      <c r="B39" s="60"/>
      <c r="C39" s="4"/>
      <c r="D39" s="60"/>
      <c r="E39" s="4"/>
      <c r="F39" s="60"/>
      <c r="G39" s="4" t="s">
        <v>36</v>
      </c>
      <c r="H39" s="60">
        <f>LOOKUP(G$3:G$42,'TABLE DE VALEURS'!$A$1:$B$132)</f>
        <v>0</v>
      </c>
      <c r="I39" s="4"/>
      <c r="J39" s="4" t="s">
        <v>36</v>
      </c>
      <c r="K39" s="64">
        <f>LOOKUP(J$3:J$42,'TABLE DE VALEURS'!$A$1:$B$132)</f>
        <v>0</v>
      </c>
      <c r="L39" s="4"/>
      <c r="M39" s="4" t="s">
        <v>36</v>
      </c>
      <c r="N39" s="64">
        <f>LOOKUP(M$3:M$42,'TABLE DE VALEURS'!$A$1:$B$132)</f>
        <v>0</v>
      </c>
      <c r="O39" s="4"/>
      <c r="P39" s="4" t="s">
        <v>36</v>
      </c>
      <c r="Q39" s="56">
        <f>LOOKUP(P$3:P$42,'TABLE DE VALEURS'!$A$1:$B$132)</f>
        <v>0</v>
      </c>
      <c r="R39" s="14">
        <f t="shared" si="4"/>
        <v>0</v>
      </c>
      <c r="S39" s="70">
        <f t="shared" si="1"/>
        <v>20</v>
      </c>
    </row>
    <row r="40" spans="1:19" x14ac:dyDescent="0.25">
      <c r="A40" s="4"/>
      <c r="B40" s="60"/>
      <c r="C40" s="4"/>
      <c r="D40" s="60"/>
      <c r="E40" s="4"/>
      <c r="F40" s="60"/>
      <c r="G40" s="4" t="s">
        <v>36</v>
      </c>
      <c r="H40" s="60">
        <f>LOOKUP(G$3:G$42,'TABLE DE VALEURS'!$A$1:$B$132)</f>
        <v>0</v>
      </c>
      <c r="I40" s="4"/>
      <c r="J40" s="4" t="s">
        <v>36</v>
      </c>
      <c r="K40" s="64">
        <f>LOOKUP(J$3:J$42,'TABLE DE VALEURS'!$A$1:$B$132)</f>
        <v>0</v>
      </c>
      <c r="L40" s="4"/>
      <c r="M40" s="4" t="s">
        <v>36</v>
      </c>
      <c r="N40" s="64">
        <f>LOOKUP(M$3:M$42,'TABLE DE VALEURS'!$A$1:$B$132)</f>
        <v>0</v>
      </c>
      <c r="O40" s="4"/>
      <c r="P40" s="4" t="s">
        <v>36</v>
      </c>
      <c r="Q40" s="56">
        <f>LOOKUP(P$3:P$42,'TABLE DE VALEURS'!$A$1:$B$132)</f>
        <v>0</v>
      </c>
      <c r="R40" s="14">
        <f t="shared" si="4"/>
        <v>0</v>
      </c>
      <c r="S40" s="70">
        <f t="shared" si="1"/>
        <v>20</v>
      </c>
    </row>
    <row r="41" spans="1:19" x14ac:dyDescent="0.25">
      <c r="A41" s="4"/>
      <c r="B41" s="60"/>
      <c r="C41" s="4"/>
      <c r="D41" s="60"/>
      <c r="E41" s="4"/>
      <c r="F41" s="60"/>
      <c r="G41" s="4" t="s">
        <v>36</v>
      </c>
      <c r="H41" s="60">
        <f>LOOKUP(G$3:G$42,'TABLE DE VALEURS'!$A$1:$B$132)</f>
        <v>0</v>
      </c>
      <c r="I41" s="4"/>
      <c r="J41" s="4" t="s">
        <v>36</v>
      </c>
      <c r="K41" s="64">
        <f>LOOKUP(J$3:J$42,'TABLE DE VALEURS'!$A$1:$B$132)</f>
        <v>0</v>
      </c>
      <c r="L41" s="4"/>
      <c r="M41" s="4" t="s">
        <v>36</v>
      </c>
      <c r="N41" s="64">
        <f>LOOKUP(M$3:M$42,'TABLE DE VALEURS'!$A$1:$B$132)</f>
        <v>0</v>
      </c>
      <c r="O41" s="4"/>
      <c r="P41" s="4" t="s">
        <v>36</v>
      </c>
      <c r="Q41" s="56">
        <f>LOOKUP(P$3:P$42,'TABLE DE VALEURS'!$A$1:$B$132)</f>
        <v>0</v>
      </c>
      <c r="R41" s="14">
        <f t="shared" si="4"/>
        <v>0</v>
      </c>
      <c r="S41" s="70">
        <f t="shared" si="1"/>
        <v>20</v>
      </c>
    </row>
    <row r="42" spans="1:19" ht="15.75" thickBot="1" x14ac:dyDescent="0.3">
      <c r="A42" s="5"/>
      <c r="B42" s="67"/>
      <c r="C42" s="5"/>
      <c r="D42" s="67"/>
      <c r="E42" s="5"/>
      <c r="F42" s="67"/>
      <c r="G42" s="5" t="s">
        <v>36</v>
      </c>
      <c r="H42" s="67">
        <f>LOOKUP(G$3:G$42,'TABLE DE VALEURS'!$A$1:$B$132)</f>
        <v>0</v>
      </c>
      <c r="I42" s="5"/>
      <c r="J42" s="5" t="s">
        <v>36</v>
      </c>
      <c r="K42" s="68">
        <f>LOOKUP(J$3:J$42,'TABLE DE VALEURS'!$A$1:$B$132)</f>
        <v>0</v>
      </c>
      <c r="L42" s="5"/>
      <c r="M42" s="5" t="s">
        <v>36</v>
      </c>
      <c r="N42" s="68">
        <f>LOOKUP(M$3:M$42,'TABLE DE VALEURS'!$A$1:$B$132)</f>
        <v>0</v>
      </c>
      <c r="O42" s="5"/>
      <c r="P42" s="5" t="s">
        <v>36</v>
      </c>
      <c r="Q42" s="69">
        <f>LOOKUP(P$3:P$42,'TABLE DE VALEURS'!$A$1:$B$132)</f>
        <v>0</v>
      </c>
      <c r="R42" s="15">
        <f t="shared" si="4"/>
        <v>0</v>
      </c>
      <c r="S42" s="73">
        <f t="shared" si="1"/>
        <v>20</v>
      </c>
    </row>
  </sheetData>
  <sortState ref="A4:S29">
    <sortCondition ref="S4:S29"/>
  </sortState>
  <mergeCells count="11">
    <mergeCell ref="S1:S2"/>
    <mergeCell ref="F1:H1"/>
    <mergeCell ref="I1:K1"/>
    <mergeCell ref="L1:N1"/>
    <mergeCell ref="O1:Q1"/>
    <mergeCell ref="R1:R2"/>
    <mergeCell ref="A1:A2"/>
    <mergeCell ref="B1:B2"/>
    <mergeCell ref="C1:C2"/>
    <mergeCell ref="D1:D2"/>
    <mergeCell ref="E1:E2"/>
  </mergeCells>
  <dataValidations count="1">
    <dataValidation type="list" allowBlank="1" showInputMessage="1" showErrorMessage="1" sqref="C1">
      <formula1>clubs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7</vt:i4>
      </vt:variant>
    </vt:vector>
  </HeadingPairs>
  <TitlesOfParts>
    <vt:vector size="17" baseType="lpstr">
      <vt:lpstr>STATISTIQUES</vt:lpstr>
      <vt:lpstr>BENJAMINE</vt:lpstr>
      <vt:lpstr>BENJAMIN</vt:lpstr>
      <vt:lpstr>MINIME F </vt:lpstr>
      <vt:lpstr>MINIME G </vt:lpstr>
      <vt:lpstr>CADETTE</vt:lpstr>
      <vt:lpstr>CADET</vt:lpstr>
      <vt:lpstr>JUNIOR F </vt:lpstr>
      <vt:lpstr>JUNIOR G </vt:lpstr>
      <vt:lpstr>TABLE DE VALEURS</vt:lpstr>
      <vt:lpstr>BENJAMIN!_FilterDatabase</vt:lpstr>
      <vt:lpstr>CADET!_FilterDatabase</vt:lpstr>
      <vt:lpstr>CADETTE!_FilterDatabase</vt:lpstr>
      <vt:lpstr>'JUNIOR F '!_FilterDatabase</vt:lpstr>
      <vt:lpstr>'JUNIOR G '!_FilterDatabase</vt:lpstr>
      <vt:lpstr>'MINIME F '!_FilterDatabase</vt:lpstr>
      <vt:lpstr>'MINIME G 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Raphaël SERRAPICA</dc:creator>
  <cp:lastModifiedBy>LMP</cp:lastModifiedBy>
  <cp:revision>0</cp:revision>
  <dcterms:created xsi:type="dcterms:W3CDTF">2017-03-11T08:15:01Z</dcterms:created>
  <dcterms:modified xsi:type="dcterms:W3CDTF">2017-07-07T07:09:56Z</dcterms:modified>
  <dc:language>fr-FR</dc:language>
</cp:coreProperties>
</file>